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upphandlingsmyndigheten-my.sharepoint.com/personal/jens_johansson_uhmynd_se/Documents/Projekt Inköpsstrategisk modell/PLCA 2020/Beslut/till beslut/"/>
    </mc:Choice>
  </mc:AlternateContent>
  <xr:revisionPtr revIDLastSave="174" documentId="13_ncr:1_{FF058FC2-7CE3-4079-8437-2A0C09BCB352}" xr6:coauthVersionLast="47" xr6:coauthVersionMax="47" xr10:uidLastSave="{4F0D7696-51F5-427D-AD0D-7D1F91E3BFC0}"/>
  <bookViews>
    <workbookView xWindow="-108" yWindow="-108" windowWidth="23256" windowHeight="12576" xr2:uid="{B6C3806F-AC5E-4EC3-8C4E-CAEE29329E04}"/>
  </bookViews>
  <sheets>
    <sheet name="Information" sheetId="11" r:id="rId1"/>
    <sheet name="Information EL" sheetId="2" r:id="rId2"/>
    <sheet name="Fördelningsnyckel EL" sheetId="1" r:id="rId3"/>
    <sheet name="Information Fjärrvärme" sheetId="8" r:id="rId4"/>
    <sheet name="Fördelningsnyckel Fjärrvärme" sheetId="4" r:id="rId5"/>
    <sheet name="Information Bränslen för värme" sheetId="9" r:id="rId6"/>
    <sheet name="Fördelning Bio- &amp; trä-bränslen" sheetId="5" r:id="rId7"/>
    <sheet name="Fördelningsnyckel Fossilbränsle" sheetId="6" r:id="rId8"/>
    <sheet name="Information Drivmedel" sheetId="10" r:id="rId9"/>
    <sheet name="Fördelningsnyckel drivmedel" sheetId="7" r:id="rId10"/>
  </sheets>
  <definedNames>
    <definedName name="_Hlk90904383" localSheetId="5">'Information Bränslen för värme'!$K$20</definedName>
    <definedName name="_Hlk90904383" localSheetId="8">'Information Drivmedel'!$K$20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7" l="1"/>
  <c r="M35" i="7"/>
  <c r="M34" i="7"/>
  <c r="M33" i="7"/>
  <c r="M31" i="7"/>
  <c r="M29" i="7"/>
  <c r="M28" i="7"/>
  <c r="M26" i="7"/>
  <c r="M25" i="7"/>
  <c r="M23" i="7"/>
  <c r="M22" i="7"/>
  <c r="M21" i="7"/>
  <c r="M20" i="7"/>
  <c r="M19" i="6"/>
  <c r="M26" i="6"/>
  <c r="M25" i="6"/>
  <c r="M24" i="6"/>
  <c r="M23" i="6"/>
  <c r="M22" i="6"/>
  <c r="M21" i="6"/>
  <c r="M20" i="6"/>
  <c r="M19" i="5"/>
  <c r="M27" i="5"/>
  <c r="M26" i="5"/>
  <c r="M25" i="5"/>
  <c r="M24" i="5"/>
  <c r="M23" i="5"/>
  <c r="M22" i="5"/>
  <c r="M21" i="5"/>
  <c r="M20" i="5"/>
  <c r="M20" i="4"/>
  <c r="M27" i="4"/>
  <c r="M26" i="4"/>
  <c r="M25" i="4"/>
  <c r="M24" i="4"/>
  <c r="M23" i="4"/>
  <c r="M22" i="4"/>
  <c r="M21" i="4"/>
  <c r="M22" i="1"/>
  <c r="M26" i="1"/>
  <c r="M25" i="1"/>
  <c r="M24" i="1"/>
  <c r="M23" i="1"/>
  <c r="M21" i="1"/>
  <c r="M20" i="1"/>
  <c r="M19" i="1"/>
  <c r="O19" i="1" s="1"/>
  <c r="I28" i="1" l="1"/>
  <c r="I29" i="5"/>
  <c r="I15" i="5" s="1"/>
  <c r="I28" i="6"/>
  <c r="I15" i="6" s="1"/>
  <c r="I38" i="7"/>
  <c r="I15" i="7" s="1"/>
  <c r="O36" i="7"/>
  <c r="O35" i="7"/>
  <c r="O26" i="6"/>
  <c r="O25" i="6"/>
  <c r="O27" i="5"/>
  <c r="O26" i="5"/>
  <c r="O25" i="5"/>
  <c r="O34" i="7"/>
  <c r="O33" i="7"/>
  <c r="O25" i="7"/>
  <c r="O22" i="7"/>
  <c r="O21" i="7"/>
  <c r="O24" i="6"/>
  <c r="O23" i="6"/>
  <c r="O22" i="6"/>
  <c r="O21" i="6"/>
  <c r="O20" i="6"/>
  <c r="O19" i="6"/>
  <c r="M38" i="7" l="1"/>
  <c r="M15" i="7" s="1"/>
  <c r="O28" i="6"/>
  <c r="O12" i="6" s="1"/>
  <c r="M28" i="6"/>
  <c r="M15" i="6" s="1"/>
  <c r="O20" i="7"/>
  <c r="O38" i="7" s="1"/>
  <c r="M12" i="7" l="1"/>
  <c r="M12" i="6"/>
  <c r="O12" i="7"/>
  <c r="O24" i="5" l="1"/>
  <c r="O23" i="5"/>
  <c r="O22" i="5"/>
  <c r="O21" i="5"/>
  <c r="O20" i="5"/>
  <c r="I29" i="4"/>
  <c r="I15" i="4" s="1"/>
  <c r="O27" i="4"/>
  <c r="O26" i="4"/>
  <c r="O25" i="4"/>
  <c r="O24" i="4"/>
  <c r="O23" i="4"/>
  <c r="O22" i="4"/>
  <c r="O21" i="4"/>
  <c r="I15" i="1"/>
  <c r="O26" i="1"/>
  <c r="O25" i="1"/>
  <c r="O24" i="1"/>
  <c r="O23" i="1"/>
  <c r="O21" i="1"/>
  <c r="O20" i="1"/>
  <c r="O19" i="5" l="1"/>
  <c r="O29" i="5" s="1"/>
  <c r="O12" i="5" s="1"/>
  <c r="M29" i="5"/>
  <c r="O22" i="1"/>
  <c r="M28" i="1"/>
  <c r="M29" i="4"/>
  <c r="M15" i="4" s="1"/>
  <c r="O20" i="4"/>
  <c r="O29" i="4" s="1"/>
  <c r="O12" i="4" s="1"/>
  <c r="M15" i="5" l="1"/>
  <c r="M12" i="5"/>
  <c r="O28" i="1"/>
  <c r="M12" i="4"/>
  <c r="M15" i="1"/>
  <c r="M12" i="1"/>
  <c r="O12" i="1" l="1"/>
</calcChain>
</file>

<file path=xl/sharedStrings.xml><?xml version="1.0" encoding="utf-8"?>
<sst xmlns="http://schemas.openxmlformats.org/spreadsheetml/2006/main" count="691" uniqueCount="240">
  <si>
    <t xml:space="preserve"> </t>
  </si>
  <si>
    <t>Elektricitet</t>
  </si>
  <si>
    <t>Distribution av elektricitet</t>
  </si>
  <si>
    <t>09310000-5</t>
  </si>
  <si>
    <t>09310000-5001</t>
  </si>
  <si>
    <t>09310000-5002</t>
  </si>
  <si>
    <t>09310000-5003</t>
  </si>
  <si>
    <t>09310000-5004</t>
  </si>
  <si>
    <t>09310000-5005</t>
  </si>
  <si>
    <t>09310000-5006</t>
  </si>
  <si>
    <t>El - Svensk el-mix (mindre än 1kW) Hushåll</t>
  </si>
  <si>
    <t>El - Svensk el-mix (mellan 1kW- 60kW) Icke-hushåll</t>
  </si>
  <si>
    <t>El - Nordisk el-mix, residualmix (mindre än 1kW) Hushåll</t>
  </si>
  <si>
    <t>El - Nordisk el-mix, residualmix (mellan 1kW-60kW) Icke-hushåll</t>
  </si>
  <si>
    <t>09310000-5007</t>
  </si>
  <si>
    <t>09310000-5008</t>
  </si>
  <si>
    <t xml:space="preserve"> CPV-kod           </t>
  </si>
  <si>
    <t>Utbyggd CPV (ej officiell, hjälp-kod)</t>
  </si>
  <si>
    <t>003050104-JJ</t>
  </si>
  <si>
    <t>Ej CPV - Elektricitet - defaultvärde</t>
  </si>
  <si>
    <t>003050204-JJ</t>
  </si>
  <si>
    <t>Ej CPV -  Fjärrvärme - defaultvärde</t>
  </si>
  <si>
    <t>09323000-9</t>
  </si>
  <si>
    <t>Fjärrvärme</t>
  </si>
  <si>
    <t xml:space="preserve">Fjärrvärme </t>
  </si>
  <si>
    <t>09324000-6</t>
  </si>
  <si>
    <t>Fjärrvärme på längre avstånd</t>
  </si>
  <si>
    <t>003050354-JJ</t>
  </si>
  <si>
    <t>09111400-4</t>
  </si>
  <si>
    <t>03413000-8</t>
  </si>
  <si>
    <t>Brännved</t>
  </si>
  <si>
    <t>03417000-6</t>
  </si>
  <si>
    <t>Träspill</t>
  </si>
  <si>
    <t>Träbränslen</t>
  </si>
  <si>
    <t>003050455-JJ</t>
  </si>
  <si>
    <t>Ej CPV - Fossila bränslen - defaultvärde</t>
  </si>
  <si>
    <t>09135110-8</t>
  </si>
  <si>
    <t>09000000-3</t>
  </si>
  <si>
    <t>Petroleumprodukter, bränsle, elektricitet och andra energikällor</t>
  </si>
  <si>
    <t>09111200-2</t>
  </si>
  <si>
    <t>Torv</t>
  </si>
  <si>
    <t>09112200-9</t>
  </si>
  <si>
    <t>Gasformiga bränslen</t>
  </si>
  <si>
    <t>09120000-6</t>
  </si>
  <si>
    <t>#2 Värmeolja</t>
  </si>
  <si>
    <t>Eldningsolja med låg svavelhalt</t>
  </si>
  <si>
    <t>004011055-JJ</t>
  </si>
  <si>
    <t>Ej CPV - Drivmedel - defaultvärde</t>
  </si>
  <si>
    <t>Bränslen</t>
  </si>
  <si>
    <t>09100000-0</t>
  </si>
  <si>
    <t>Drivmedel</t>
  </si>
  <si>
    <t>El - "ursprungsmärkt förnybar mix": vatten 60%, vind 39,75% sol 0,25%, ungefär motsvarande "Bra Miljöval"</t>
  </si>
  <si>
    <t>El - "ursprungsmärkt" befintlig vattenkraft</t>
  </si>
  <si>
    <t>El - "ursprungsmärkt" vind</t>
  </si>
  <si>
    <t>El från ny solcellsanläggning</t>
  </si>
  <si>
    <t>Beskrivning av ursprung</t>
  </si>
  <si>
    <t>Källa</t>
  </si>
  <si>
    <t>UNSPSC-kod</t>
  </si>
  <si>
    <t>UNSPSC-beteckning</t>
  </si>
  <si>
    <t>IVL</t>
  </si>
  <si>
    <t>Summa fördelad inköpsvolym (SEK)</t>
  </si>
  <si>
    <t>enhet: kilo koldioxidekvivalenter (kg CO2-e)</t>
  </si>
  <si>
    <t>Justeringsbar inställning för beräkning av klimatpåverkan</t>
  </si>
  <si>
    <t>kvar att fördela av inköpsvolym</t>
  </si>
  <si>
    <t>Total andel, summa av ovan</t>
  </si>
  <si>
    <t>Skriv inte i grå celler</t>
  </si>
  <si>
    <t>ljus begia/gula celler kan skrivas i</t>
  </si>
  <si>
    <t>data i mörkgrön cell kopieras till Miljöspendanalysen</t>
  </si>
  <si>
    <t>Fördelningsnyckel för klimatberäkning av inköpt elektricitet</t>
  </si>
  <si>
    <t>Klimatindikator     (kg CO2-e/kr)</t>
  </si>
  <si>
    <t>Summa klimatpåverkan beräknad av egen fördelning x klimatindikatorer</t>
  </si>
  <si>
    <t>Kvar att fördela av defaultandel (1)</t>
  </si>
  <si>
    <t>Fördelningsnyckel för klimatberäkning av inköpt fjärrvärme</t>
  </si>
  <si>
    <t>Infoga totalsumman (kronor) för inköp av fjärrvärme</t>
  </si>
  <si>
    <t>Infoga totalsumman (kronor) för inköp av elektricitet</t>
  </si>
  <si>
    <t>Svensk genomsnitt mix</t>
  </si>
  <si>
    <t>09323000-9001</t>
  </si>
  <si>
    <t>09323000-9003</t>
  </si>
  <si>
    <t>09323000-9004</t>
  </si>
  <si>
    <t>09323000-9005</t>
  </si>
  <si>
    <t>egen</t>
  </si>
  <si>
    <t>se Fjärrvärme 09323000-9, samt 09323000-900n</t>
  </si>
  <si>
    <t>Göteborgsmix (spillvärme, värmepumpar, avfalls- och fossilgasförbränning)</t>
  </si>
  <si>
    <t>09111400-4001</t>
  </si>
  <si>
    <t>09111400-4002</t>
  </si>
  <si>
    <t>Biobränslepellets – hushåll</t>
  </si>
  <si>
    <t>Biobränslepellets  – industri och större verksamheter</t>
  </si>
  <si>
    <t>Trä biobränsle  – spill från sågverk och liknande, klimatpåverkan beräknad inklusive användning.</t>
  </si>
  <si>
    <t>Trä biobränsle  – ny råvara, klimatpåverkan beräknad inklusive användning.</t>
  </si>
  <si>
    <t>Möjlighet att ange eget LCA/kr värde</t>
  </si>
  <si>
    <t>Ej CPV - Bio- och träbaserade bränslen - defaultvärde</t>
  </si>
  <si>
    <t>Fördelningsnyckel för klimatberäkning av inköpta Bio- och träbaserade bränslen</t>
  </si>
  <si>
    <t>09120000-6010</t>
  </si>
  <si>
    <t>Gasformiga bränslen - biogas av vallodling och reströtning, till uppvärmning</t>
  </si>
  <si>
    <t>Infoga totalsumman (kronor) för inköp av bränslen av trä och annat biologiskt substrat (dock ej torv).</t>
  </si>
  <si>
    <t>Torv som bränsle</t>
  </si>
  <si>
    <t>09120000-6020</t>
  </si>
  <si>
    <t>Gasformiga bränslen - "naturgas" / fossil gas</t>
  </si>
  <si>
    <t>Kolbränslen (av stenkol)</t>
  </si>
  <si>
    <t>Infoga totalsumman (kronor) för inköp av fossila bränslen inklusive torv för förbränning.</t>
  </si>
  <si>
    <t>Fördelningsnyckel för klimatberäkning av inköpta fossila bränslen inklusive torv för förbränning</t>
  </si>
  <si>
    <t>Fördelningsnyckel för klimatberäkning av inköpta drivmedel för fordon.</t>
  </si>
  <si>
    <t>Infoga totalsumman (kronor) för inköp av drivmedel för fordon.</t>
  </si>
  <si>
    <t>09100000-01</t>
  </si>
  <si>
    <t>Bensin - fossil, med Svensk etanol pliktkvotsinblandning (inkl. användning)</t>
  </si>
  <si>
    <t>Diesel - fossil (inkl. användning)</t>
  </si>
  <si>
    <t>E85 - Biobaserad etanol ca 85%, ca 15% fossil bensin (inkl. användning)</t>
  </si>
  <si>
    <t>Gas - "naturgas" / fossilgas (inkl. användning)</t>
  </si>
  <si>
    <t>09100000-01012</t>
  </si>
  <si>
    <t>Diesel 50% HVO 50% (biobaserad) (inkl. användning)</t>
  </si>
  <si>
    <t>Bränslen, drivmedel fossila</t>
  </si>
  <si>
    <t>Fotogen - flygfotogen (inkl. användning)</t>
  </si>
  <si>
    <t>09100000-02</t>
  </si>
  <si>
    <t>09100000-0112</t>
  </si>
  <si>
    <t>09100000-0122</t>
  </si>
  <si>
    <t>09100000-0131</t>
  </si>
  <si>
    <t>09100000-0141</t>
  </si>
  <si>
    <t>Bränslen, drivmedel blandning fossila och biobaserade</t>
  </si>
  <si>
    <t>09100000-02185</t>
  </si>
  <si>
    <t>09100000-02250</t>
  </si>
  <si>
    <t>09100000-03</t>
  </si>
  <si>
    <t>Bränslen, drivmedel helt biobaserade</t>
  </si>
  <si>
    <t>Biobaserad "diesel" 100%</t>
  </si>
  <si>
    <t>09100000-0321</t>
  </si>
  <si>
    <t>Biogas (Inkl. användning) (värde hämtat från biodisel) (senare uppdrag att ta fram nytt värde vallodling &amp; reströtning)</t>
  </si>
  <si>
    <t>09100000-0340</t>
  </si>
  <si>
    <t>Bränslen, drivmedel ej fossila eller biobaserade</t>
  </si>
  <si>
    <t>09100000-04</t>
  </si>
  <si>
    <t>Vätgas, gas spjälkad med el från solceller</t>
  </si>
  <si>
    <t>09100000-04411</t>
  </si>
  <si>
    <t>Fördelningsnyckelns funktion</t>
  </si>
  <si>
    <t xml:space="preserve">En fördelningsnyckel kan behövas när en inköpskategori (på den nivå i kategoristrukturen som miljöindikatorerna finns) inte representerar inköpen tillräckligt väl ur miljöhänseende.  </t>
  </si>
  <si>
    <t>När miljöspendanalysen genomförs kan en fördelningsnyckel användas för att försöka få en bättre bild.</t>
  </si>
  <si>
    <t>För de poster som ingår i respektive fördelningsnyckeln finns ett antal miljöindikatorer preciserade.</t>
  </si>
  <si>
    <t>Den del av inköpssumman (kr) som fördelas till en post multipliceras med posten respektive miljöindikator (exempelvis kg CO2-e/kr). Produkten blir en miljöpåverkan (exempelvis kg CO2-e) per post.</t>
  </si>
  <si>
    <t xml:space="preserve">Efter beräkning summeras miljöpåverkan för de olika posterna och flyttas därefter tillbaka till kategoristrukturen (spendanalysen). </t>
  </si>
  <si>
    <t>I kategoristrukturen (spendanalysen) kan värdet av miljöpåverkan som räknats fram från fördelningsnyckeln därefter summeras med värden för miljöpåverkan från andra inköpskategorier.</t>
  </si>
  <si>
    <t>Hur fördelningsnyckeln kan användas</t>
  </si>
  <si>
    <t>Hur vi har räknat fram klimatindikatorerna i fördelnignsnyckeln framgår av fliken "Framräkning av UHM-indikatorer".</t>
  </si>
  <si>
    <t>Observera!</t>
  </si>
  <si>
    <t>Det är viktigt att observera att klimatindikatorerna ger indikationer om klimatbelastning i förhållande till andra inköpskategorier, inte absoluta mått på en "sanning".</t>
  </si>
  <si>
    <t>Klimatindikatorerna i miljöspendanalysen och dess fördelningsnycklar är framtagna för miljöspedanalyser (inköpsanalyser) inte för annan användning.</t>
  </si>
  <si>
    <t>I miljöspendanalysen är det jämförelser mellan olika inköpskategorier som är det primära, inte jämförelser mellan olika organisationer eller olika verksamheter eller leverantörer.</t>
  </si>
  <si>
    <t>Om Miljöspendanalysens fördelningsnyckel för Elektricitet</t>
  </si>
  <si>
    <t xml:space="preserve">Den procentuella fördelningen kan baseras på statistik av på tidigare inköp. </t>
  </si>
  <si>
    <t>Inköpssumman på "defaultnivån" (för närvarande nivå 3) i miljöspendanalysens kategoristruktur kopieras till en fördelningsnyckel.</t>
  </si>
  <si>
    <t>I fördelningsnyckeln fördelas den överflyttade inköpssumman till ett antal poster i fördelningsnyckeln. Inköpssummorna kan fördelas procentuellt till de olika posterna.</t>
  </si>
  <si>
    <t>Fördelningsnyckeln finns i fliken "Fördelningsnyckel EL".</t>
  </si>
  <si>
    <t>El kan medföra olika stor miljöpåverkan beroende på hur elen har alstrats. Av den anledningen finns en fördelningsnyckel för inköp av el med.</t>
  </si>
  <si>
    <t xml:space="preserve">Har köparen information om elens ursprung kan den informationen användas för att ställa in fördelningsnyckeln så att den beräknade miljöpåverkan från kategorin som samlar inköp av el blir </t>
  </si>
  <si>
    <t>mer representativ för hur miljöpåverkan av inköpen ser ut. Fördelningsnyckeln är nu inställd på 100% Nordisk el, residualmix, ej hushåll, vilket har störst miljöbelastning av samtliga alternativ. Det är för att mana organisationen till att undersöka och arbeta med inköpskategorin el. Fördelningen i fördelningsnyckeln ställs in genom att procentsiffran för fördelningen ändras.</t>
  </si>
  <si>
    <t>Fördelningsnyckeln är nu inställd på 100% Nordisk el, residualmix, ej hushåll, vilket har störst miljöbelastning av samtliga alternativ. Det är för att mana organisationen till att undersöka och arbeta med inköpskategorin el. Fördelningen i fördelningsnyckeln ställs in genom att procentsiffran för fördelningen ändras.</t>
  </si>
  <si>
    <t>Det är för att mana organisationen till att undersöka och arbeta med inköpskategorin el. Fördelningen i fördelningsnyckeln ställs in genom att procentsiffran för fördelningen ändras.</t>
  </si>
  <si>
    <t>Prisutvecklingen på el har varierat stort senaste året, läs mer om hantering av det längre ned.</t>
  </si>
  <si>
    <t>Prisutvecklingen på el</t>
  </si>
  <si>
    <t xml:space="preserve">Prisutvecklingen på el var länge relativt långsamt ökande men under 2021 har priset på el ökat rejält från det att underlaget tog fram. </t>
  </si>
  <si>
    <t xml:space="preserve">Från oktober 2019 till oktober 2021 ökade producentpriserna med cirka 16,7 procent i producentled (med avgränsning enligt tabellen nedan).  </t>
  </si>
  <si>
    <t>Priserna förändrades olika för olika typer av kunder och beroende på vilket el-område kunden tillhör.</t>
  </si>
  <si>
    <t> Producentpris elektricitet</t>
  </si>
  <si>
    <t>2019 oktober</t>
  </si>
  <si>
    <t>2021 oktober</t>
  </si>
  <si>
    <t>35.14 Handel med elektricitet</t>
  </si>
  <si>
    <t>Beräkning av prisökning mellan oktober 2019 och oktober 2021:</t>
  </si>
  <si>
    <t>SCB: Producentprisindex efter marknad och produktgrupp SPIN 2015, 2015=100.</t>
  </si>
  <si>
    <t xml:space="preserve">SCB: http://www.statistikdatabasen.scb.se/pxweb/sv/ssd/START__PR__PR0301__PR0301G/PPI2015M/table/tableViewLayout1/  </t>
  </si>
  <si>
    <r>
      <t>Pris</t>
    </r>
    <r>
      <rPr>
        <b/>
        <sz val="11"/>
        <color theme="1"/>
        <rFont val="Calibri"/>
        <family val="2"/>
        <scheme val="minor"/>
      </rPr>
      <t>ökningen</t>
    </r>
    <r>
      <rPr>
        <sz val="11"/>
        <color theme="1"/>
        <rFont val="Calibri"/>
        <family val="2"/>
        <scheme val="minor"/>
      </rPr>
      <t xml:space="preserve"> var: (157,4 – 140,7) = 16,7 avrundat till 17%.</t>
    </r>
  </si>
  <si>
    <t xml:space="preserve">För att hantera prisförändringen på el har vi infört en faktor för procentuell prisökning i fördelningsnyckeln. Per default har vi satt en prisökning på 16,7 procent jämfört med oktober 2019. </t>
  </si>
  <si>
    <t>Prisförändring som används för att balansera prisutvecklingen, anges nedan. Sätt in värde utifrån 1 (1= ingen förändring av prisnivå), ange ökning med (värde över 1) och minskning med (värde mindre än 1)</t>
  </si>
  <si>
    <t>Prisutveckling</t>
  </si>
  <si>
    <t xml:space="preserve">Prisutvecklingen kan ha ändrats från det att underlaget tog fram. </t>
  </si>
  <si>
    <t xml:space="preserve">År 2019 bör användas som basår.  </t>
  </si>
  <si>
    <t xml:space="preserve">För att hantera prisförändringen har vi infört en beräkningsfunktion som är möjlig att justera. </t>
  </si>
  <si>
    <t>Ni kan själva ersätta faktorn med en siffra för prisökning. Då kan oktober 2019 jämföras med aktuell månad aktuellt år.</t>
  </si>
  <si>
    <t>Ni kan själva ersätta faktorn med en siffra för prisökning som stämmer bättre med hur elpriset förändrats för er del. Då kan oktober 2019 jämföras med aktuell månad aktuellt år.</t>
  </si>
  <si>
    <t>Om Miljöspendanalysens fördelningsnyckel för fjärrvärme</t>
  </si>
  <si>
    <t>Värden för olika bränslen för, eller mixar av fjärrvärme finns med i fördelningsnyckel. Här räknas endast värmeproduktion, inte om el alstras samtidigt.</t>
  </si>
  <si>
    <t>En övervägande del av fastigheter i tätorter värms av fjärrvärme. Fjärrvärmen alstras genom förbränning av olika slags material. Material som förbränns kan vara avfall och det kan vara</t>
  </si>
  <si>
    <t xml:space="preserve"> fossila bränslen så som fossil gas och olja eller pellets av trä eller annat biobaserat material. En del värmeverk förbränner fossil gas eller biogas. Avfall som förbränns består bland annat av hushållsavfall varav mycket av importeras.</t>
  </si>
  <si>
    <t>En del av hushållsavfallet består av plast baserat på produkter av fossila olja. På en del orter består fjärrvärmen också av värme från omhändertagen spillvärme från industrier eller avloppsreningsverk.</t>
  </si>
  <si>
    <t>Fördelningsnyckeln finns i fliken "Fördelningsnyckel Fjärrvärme".</t>
  </si>
  <si>
    <t>Klimatpåverkan kan variera mycket beroende på vilket material som förbränns och om det är spillvärme som omhändertas, om el alstras (kraftvärmeverk) samtidigt eller inte.</t>
  </si>
  <si>
    <t>Fördelningsnyckeln är nu inställd på 100% svensk mix.</t>
  </si>
  <si>
    <t xml:space="preserve">Ofta undersöker många offentliga organisationer hur mycket och vilken typ av bränsle som köps in för uppvärmning. Sådan information kan användas för att ställa in fördelningsnyckeln </t>
  </si>
  <si>
    <t xml:space="preserve">så att den beräknade miljöpåverkan från kategorier som samlar bränsle för uppvärmning av fastigheter blir mer representativ för hur inköpen ser ut. </t>
  </si>
  <si>
    <t>Fördelningen i fördelningsnyckeln ställs in genom att procentsiffran för fördelningen ändras.</t>
  </si>
  <si>
    <t xml:space="preserve"> Värden utan förbränning ligger dock som en information vid sidan av beräkningen. På grund av avsaknad av data baseras värde för biogas på värdet för biodiesel.</t>
  </si>
  <si>
    <t>På grund av avsaknad av data baseras värde för biogas på värdet för biodiesel.</t>
  </si>
  <si>
    <t>Följande fördelningnycklar finns:</t>
  </si>
  <si>
    <t>Observera att uppdelningen är baserad på biobränslen eller fossila bränslen.</t>
  </si>
  <si>
    <t>Om värme alstrad av sol eller geotermisk energi köps in (alltså om värmen köps - inte utrustningen eller elen för att driva utrustningen) så kan sådan läggas till på en egen rad. Det kan ske i någon av flikarna eller under fliken fjärrvärme.</t>
  </si>
  <si>
    <t>Om värme alstrad av sol eller geotermisk energi köps in (alltså om värmen köps - inte utrustningen eller elen för att driva utrustningen) så kan sådan läggas till på en egen rad. Det kan ske under fliken fjärrvärme eller i någon av flikarna som avser bränsle för uppvärmning.</t>
  </si>
  <si>
    <t>Hur vi har räknat fram klimatindikatorerna i fördelningsnyckeln framgår av fliken "Framräkning av UHM-indikatorer".</t>
  </si>
  <si>
    <t>Nycklar för olika inköpskategorier för bränslen för uppvärmning</t>
  </si>
  <si>
    <t>Om Miljöspendanalysens fördelningsnyckel för bränslen för uppvärmning</t>
  </si>
  <si>
    <t>Fördelningsnycklarnas funktion</t>
  </si>
  <si>
    <t>Hur fördelningsnycklarna kan användas</t>
  </si>
  <si>
    <t>Om Miljöspendanalysens fördelningsnyckel för drivmedel</t>
  </si>
  <si>
    <t>Ofta undersöker många offentliga organisationer hur stor andel av olika drivmedel som köps in</t>
  </si>
  <si>
    <t xml:space="preserve">Sådan information kan användas för att ställa in fördelningsnyckeln så att den beräknade miljöpåverkan från kategorier som samlar fordonsbränsle blir mer representativ för hur inköpen ser ut. </t>
  </si>
  <si>
    <t>Fördelningsnyckeln är nu inställd på 50% fossil bensin och 50% fossil diesel.</t>
  </si>
  <si>
    <t xml:space="preserve">Det är för att mana organisationen till att undersöka och arbeta med inköpskategorin fordonsbränsle. </t>
  </si>
  <si>
    <t>Fördelningsnycklar till Miljöspendanalys</t>
  </si>
  <si>
    <t>I denna fil finns följande fördelningsnycklar:</t>
  </si>
  <si>
    <t>Bio- och träbaserade bränslen för uppvärmning</t>
  </si>
  <si>
    <t>Fossila bränslen för uppvärmning</t>
  </si>
  <si>
    <t>Drivmedel (exempelvis för fordon)</t>
  </si>
  <si>
    <t>Vid användning</t>
  </si>
  <si>
    <t>Du som använder filen eller materialet får själv ta fullt ansvar för hur materialet används och för resultat av användning.</t>
  </si>
  <si>
    <t xml:space="preserve">Hur CPV-koder och/eller SNI-koder och/eller andra koder i detta material presenteras eller har använts utgör inte, och kan inte användas som, medel för tolkningar ur juridiskt hänseende avseende tröskelvärden eller i andra upphandlings- eller skatterättsliga eller i andra rättsliga sammanhang.   </t>
  </si>
  <si>
    <r>
      <t xml:space="preserve">Vid användning av material i denna fil så ange källan med källhanvisning: Johansson, Jens et al (2022-02-17) </t>
    </r>
    <r>
      <rPr>
        <i/>
        <sz val="11"/>
        <color theme="1"/>
        <rFont val="Calibri"/>
        <family val="2"/>
        <scheme val="minor"/>
      </rPr>
      <t>Miljöspendanalys, miljöindikatorer - fördelningsnycklar.</t>
    </r>
    <r>
      <rPr>
        <sz val="11"/>
        <color theme="1"/>
        <rFont val="Calibri"/>
        <family val="2"/>
        <scheme val="minor"/>
      </rPr>
      <t xml:space="preserve"> Upphandlingsmyndigheten, Solna.</t>
    </r>
  </si>
  <si>
    <r>
      <t xml:space="preserve">Vid publicering av material som bearbetats med hjälp av material i denna fil ska källan anges som: Med bearbetning av/ med hjälp av, eller likande, samt källan: Johansson, Jens et al (2022-02-17) </t>
    </r>
    <r>
      <rPr>
        <i/>
        <sz val="11"/>
        <color theme="1"/>
        <rFont val="Calibri"/>
        <family val="2"/>
        <scheme val="minor"/>
      </rPr>
      <t>Miljöspendanalys, miljöindikatorer - fördelningsnycklar.</t>
    </r>
    <r>
      <rPr>
        <sz val="11"/>
        <color theme="1"/>
        <rFont val="Calibri"/>
        <family val="2"/>
        <scheme val="minor"/>
      </rPr>
      <t xml:space="preserve"> Upphandlingsmyndigheten, Solna.</t>
    </r>
  </si>
  <si>
    <t>Kontakt vid frågor</t>
  </si>
  <si>
    <t>Frågeservice</t>
  </si>
  <si>
    <t>https://www.upphandlingsmyndigheten.se/frageportalen/</t>
  </si>
  <si>
    <t>08-58621701</t>
  </si>
  <si>
    <t>från defaultraden i Miljöspendanalysen, här i cell B10</t>
  </si>
  <si>
    <t>Versionsförändringar</t>
  </si>
  <si>
    <t>Första version</t>
  </si>
  <si>
    <t>JJ2022-02-17</t>
  </si>
  <si>
    <t>Ny version</t>
  </si>
  <si>
    <t>Ändringar</t>
  </si>
  <si>
    <t>JJ2022-03-02</t>
  </si>
  <si>
    <t>OBSERVERA Färgkoderna</t>
  </si>
  <si>
    <t>I denna kolumn fördelar du själv ANDELAR (i hundradelar) av inköpt volym, total volym ska bli =1.</t>
  </si>
  <si>
    <t xml:space="preserve">I denna kolumn kan du själv justera </t>
  </si>
  <si>
    <t>Fördelning av elektricitetens ursprung. Skriv själv in andel av total inköpssumma för elektricitet. Ange siffra mellan 0 och 1, i cellerna nedan.</t>
  </si>
  <si>
    <t>Födelad inköpsvolym (kr) SEK   (ändra ej i cellerna)</t>
  </si>
  <si>
    <t>Beräknad klimatpåverkan (kg CO2-e)= fördelad volym x klimatindikator   (ändra ej i cellerna)</t>
  </si>
  <si>
    <t>Nedanstående summa läggs in i Miljöspendanalysen på raden för defult på kategori Elektricitet (ändra ej i cellen, kopiera summan)</t>
  </si>
  <si>
    <t>Nedanstående summa läggs in i Miljöspendanalysen på raden för defult på kategori Fjärrvärme (ändra ej i cellen, kopiera summan)</t>
  </si>
  <si>
    <t>Nedanstående summa läggs in i Miljöspendanalysen på raden för defult på kategori Trä-bränslen (ändra ej i cellen, kopiera summan)</t>
  </si>
  <si>
    <t>Nedanstående summa läggs in i Miljöspendanalysen på raden för defult på kategori fossila bränslen inklusive torv för förbränning                                   (ändra ej i cellen, kopiera summan)</t>
  </si>
  <si>
    <t>Nedanstående summa läggs in i Miljöspendanalysen på raden för defult på kategori drivmedel (ändra ej i cellen, kopiera summan)</t>
  </si>
  <si>
    <t>Fördelning av fjärrvärmens källor. Skriv själv in andel av total inköpssumma för fjärrvärmen. Ange siffra mellan 0 och 1, i cellerna nedan.</t>
  </si>
  <si>
    <t>Fördelning av källor för trä-bränslen. Skriv själv in andel av total inköpssumma. Ange siffra mellan 0 och 1, i cellerna nedan.</t>
  </si>
  <si>
    <t>Fördelning av källor för fossila bränslen inklusive torv för förbränning. Skriv själv in andel av total inköpssumma. Ange siffra mellan 0 och 1, i cellerna nedan.</t>
  </si>
  <si>
    <t>Logga, kontaktinformation, versionsinformation tilllagd. Förtydligande i vissa texter.</t>
  </si>
  <si>
    <t>Logga, kontaktinformation, versionsinformation tilllagd. Förtydligande i vissa texter. Rättning av felskriven hänvisning i text.</t>
  </si>
  <si>
    <r>
      <t xml:space="preserve">Vid användning av material i denna fil så ange källan med källhanvisning: Johansson, Jens et al (2022-03-02) </t>
    </r>
    <r>
      <rPr>
        <i/>
        <sz val="11"/>
        <color theme="1"/>
        <rFont val="Calibri"/>
        <family val="2"/>
        <scheme val="minor"/>
      </rPr>
      <t>Miljöspendanalys, miljöindikatorer - fördelningsnycklar.</t>
    </r>
    <r>
      <rPr>
        <sz val="11"/>
        <color theme="1"/>
        <rFont val="Calibri"/>
        <family val="2"/>
        <scheme val="minor"/>
      </rPr>
      <t xml:space="preserve"> Upphandlingsmyndigheten, Solna.</t>
    </r>
  </si>
  <si>
    <r>
      <t xml:space="preserve">Vid publicering av material som bearbetats med hjälp av material i denna fil ska källan anges som: Med bearbetning av/ med hjälp av, eller likande, samt källan: Johansson, Jens et al (2022-03-02) </t>
    </r>
    <r>
      <rPr>
        <i/>
        <sz val="11"/>
        <color theme="1"/>
        <rFont val="Calibri"/>
        <family val="2"/>
        <scheme val="minor"/>
      </rPr>
      <t>Miljöspendanalys, miljöindikatorer - fördelningsnycklar.</t>
    </r>
    <r>
      <rPr>
        <sz val="11"/>
        <color theme="1"/>
        <rFont val="Calibri"/>
        <family val="2"/>
        <scheme val="minor"/>
      </rPr>
      <t xml:space="preserve"> Upphandlingsmyndigheten, Solna.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</si>
</sst>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00000000000000"/>
    <numFmt numFmtId="165" formatCode="_-* #,##0_-;\-* #,##0_-;_-* &quot;-&quot;??_-;_-@_-"/>
    <numFmt numFmtId="166" formatCode="_-* #,##0.0000000_-;\-* #,##0.0000000_-;_-* &quot;-&quot;??_-;_-@_-"/>
    <numFmt numFmtId="167" formatCode="_-* #,##0\ _k_r_-;\-* #,##0\ _k_r_-;_-* &quot;-&quot;???????\ _k_r_-;_-@_-"/>
    <numFmt numFmtId="168" formatCode="_-* #,##0.00\ _k_r_-;\-* #,##0.00\ _k_r_-;_-* &quot;-&quot;???????\ _k_r_-;_-@_-"/>
    <numFmt numFmtId="169" formatCode="_-* #,##0.0000_-;\-* #,##0.0000_-;_-* &quot;-&quot;??_-;_-@_-"/>
    <numFmt numFmtId="170" formatCode="_-* #,##0.000_-;\-* #,##0.000_-;_-* &quot;-&quot;??_-;_-@_-"/>
  </numFmts>
  <fonts count="20"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name val="Arial"/>
      <family val="2"/>
    </font>
    <font>
      <sz val="11"/>
      <color theme="1" tint="0.34998626667073579"/>
      <name val="Calibri"/>
      <family val="2"/>
      <scheme val="minor"/>
    </font>
    <font>
      <sz val="11"/>
      <name val="Calibri"/>
      <family val="2"/>
      <scheme val="minor"/>
    </font>
    <font>
      <sz val="11"/>
      <color indexed="8"/>
      <name val="Calibri"/>
      <family val="2"/>
      <scheme val="minor"/>
    </font>
    <font>
      <b/>
      <sz val="14"/>
      <color indexed="8"/>
      <name val="Calibri"/>
      <family val="2"/>
      <scheme val="minor"/>
    </font>
    <font>
      <b/>
      <sz val="11"/>
      <color indexed="8"/>
      <name val="Calibri"/>
      <family val="2"/>
      <scheme val="minor"/>
    </font>
    <font>
      <b/>
      <sz val="12"/>
      <name val="Calibri"/>
      <family val="2"/>
      <scheme val="minor"/>
    </font>
    <font>
      <b/>
      <sz val="18"/>
      <color indexed="8"/>
      <name val="Calibri"/>
      <family val="2"/>
      <scheme val="minor"/>
    </font>
    <font>
      <sz val="12"/>
      <color indexed="8"/>
      <name val="Calibri"/>
      <family val="2"/>
      <scheme val="minor"/>
    </font>
    <font>
      <b/>
      <sz val="12"/>
      <color indexed="8"/>
      <name val="Calibri"/>
      <family val="2"/>
      <scheme val="minor"/>
    </font>
    <font>
      <u/>
      <sz val="11"/>
      <color theme="10"/>
      <name val="Calibri"/>
      <family val="2"/>
      <scheme val="minor"/>
    </font>
    <font>
      <sz val="10"/>
      <color theme="1"/>
      <name val="Georgia"/>
      <family val="1"/>
    </font>
    <font>
      <b/>
      <sz val="16"/>
      <color theme="1"/>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rgb="FFFFCC99"/>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0" fontId="2" fillId="2" borderId="1" applyNumberFormat="0" applyAlignment="0" applyProtection="0"/>
    <xf numFmtId="0" fontId="7" fillId="0" borderId="0"/>
    <xf numFmtId="0" fontId="14" fillId="0" borderId="0" applyNumberFormat="0" applyFill="0" applyBorder="0" applyAlignment="0" applyProtection="0"/>
  </cellStyleXfs>
  <cellXfs count="89">
    <xf numFmtId="0" fontId="0" fillId="0" borderId="0" xfId="0"/>
    <xf numFmtId="165" fontId="9" fillId="5" borderId="4" xfId="1" applyNumberFormat="1" applyFont="1" applyFill="1" applyBorder="1"/>
    <xf numFmtId="165" fontId="9" fillId="6" borderId="4" xfId="3" applyNumberFormat="1" applyFont="1" applyFill="1" applyBorder="1"/>
    <xf numFmtId="167" fontId="7" fillId="5" borderId="5" xfId="3" applyNumberFormat="1" applyFill="1" applyBorder="1"/>
    <xf numFmtId="0" fontId="0" fillId="0" borderId="0" xfId="0" applyBorder="1"/>
    <xf numFmtId="0" fontId="0" fillId="0" borderId="0" xfId="0" applyFill="1" applyBorder="1"/>
    <xf numFmtId="0" fontId="0" fillId="0" borderId="0" xfId="0" applyFill="1" applyBorder="1" applyAlignment="1">
      <alignment horizontal="right"/>
    </xf>
    <xf numFmtId="0" fontId="2" fillId="0" borderId="0" xfId="2" applyFill="1" applyBorder="1"/>
    <xf numFmtId="0" fontId="0" fillId="3" borderId="5" xfId="0" applyFill="1" applyBorder="1"/>
    <xf numFmtId="0" fontId="8" fillId="3" borderId="0" xfId="3" applyFont="1" applyFill="1"/>
    <xf numFmtId="0" fontId="7" fillId="3" borderId="0" xfId="3" applyFill="1"/>
    <xf numFmtId="0" fontId="9" fillId="3" borderId="0" xfId="3" applyFont="1" applyFill="1"/>
    <xf numFmtId="0" fontId="9" fillId="3" borderId="0" xfId="3" applyFont="1" applyFill="1" applyAlignment="1">
      <alignment wrapText="1"/>
    </xf>
    <xf numFmtId="43" fontId="7" fillId="5" borderId="4" xfId="1" applyFont="1" applyFill="1" applyBorder="1"/>
    <xf numFmtId="168" fontId="7" fillId="4" borderId="4" xfId="3" applyNumberFormat="1" applyFill="1" applyBorder="1"/>
    <xf numFmtId="0" fontId="0" fillId="0" borderId="0" xfId="0" applyFill="1"/>
    <xf numFmtId="0" fontId="11" fillId="0" borderId="0" xfId="3" applyFont="1" applyAlignment="1">
      <alignment horizontal="left"/>
    </xf>
    <xf numFmtId="0" fontId="7" fillId="0" borderId="0" xfId="3"/>
    <xf numFmtId="0" fontId="7" fillId="0" borderId="0" xfId="3" applyAlignment="1">
      <alignment horizontal="left"/>
    </xf>
    <xf numFmtId="166" fontId="7" fillId="5" borderId="4" xfId="1" applyNumberFormat="1" applyFont="1" applyFill="1" applyBorder="1"/>
    <xf numFmtId="0" fontId="8" fillId="0" borderId="0" xfId="3" applyFont="1"/>
    <xf numFmtId="166" fontId="7" fillId="3" borderId="3" xfId="1" applyNumberFormat="1" applyFont="1" applyFill="1" applyBorder="1"/>
    <xf numFmtId="166" fontId="7" fillId="0" borderId="0" xfId="1" applyNumberFormat="1" applyFont="1"/>
    <xf numFmtId="0" fontId="0" fillId="0" borderId="0" xfId="0" applyAlignment="1"/>
    <xf numFmtId="0" fontId="8" fillId="0" borderId="0" xfId="3" applyFont="1" applyAlignment="1"/>
    <xf numFmtId="0" fontId="0" fillId="5" borderId="0" xfId="0" applyFill="1"/>
    <xf numFmtId="164" fontId="5" fillId="5" borderId="0" xfId="0" applyNumberFormat="1" applyFont="1" applyFill="1"/>
    <xf numFmtId="0" fontId="5" fillId="5" borderId="0" xfId="0" applyFont="1" applyFill="1"/>
    <xf numFmtId="0" fontId="6" fillId="5" borderId="5" xfId="0" applyFont="1" applyFill="1" applyBorder="1"/>
    <xf numFmtId="0" fontId="4" fillId="5" borderId="5" xfId="0" applyFont="1" applyFill="1" applyBorder="1"/>
    <xf numFmtId="0" fontId="0" fillId="5" borderId="5" xfId="0" applyFill="1" applyBorder="1"/>
    <xf numFmtId="164" fontId="0" fillId="5" borderId="5" xfId="0" applyNumberFormat="1" applyFill="1" applyBorder="1"/>
    <xf numFmtId="0" fontId="0" fillId="5" borderId="5" xfId="0" applyFill="1" applyBorder="1" applyAlignment="1">
      <alignment horizontal="center"/>
    </xf>
    <xf numFmtId="166" fontId="10" fillId="5" borderId="2" xfId="1" applyNumberFormat="1" applyFont="1" applyFill="1" applyBorder="1" applyAlignment="1" applyProtection="1">
      <alignment horizontal="left" wrapText="1"/>
      <protection locked="0"/>
    </xf>
    <xf numFmtId="166" fontId="10" fillId="3" borderId="2" xfId="1" applyNumberFormat="1" applyFont="1" applyFill="1" applyBorder="1" applyAlignment="1" applyProtection="1">
      <alignment horizontal="left" wrapText="1"/>
      <protection locked="0"/>
    </xf>
    <xf numFmtId="0" fontId="7" fillId="3" borderId="0" xfId="3" applyFill="1" applyBorder="1"/>
    <xf numFmtId="0" fontId="0" fillId="3" borderId="0" xfId="0" applyFill="1" applyBorder="1"/>
    <xf numFmtId="0" fontId="0" fillId="3" borderId="2" xfId="0" applyFill="1" applyBorder="1"/>
    <xf numFmtId="0" fontId="9" fillId="3" borderId="2" xfId="3" applyFont="1" applyFill="1" applyBorder="1" applyAlignment="1">
      <alignment wrapText="1"/>
    </xf>
    <xf numFmtId="0" fontId="9" fillId="5" borderId="0" xfId="3" applyFont="1" applyFill="1" applyAlignment="1">
      <alignment wrapText="1"/>
    </xf>
    <xf numFmtId="0" fontId="3" fillId="5" borderId="0" xfId="0" applyFont="1" applyFill="1"/>
    <xf numFmtId="43" fontId="7" fillId="3" borderId="4" xfId="1" applyNumberFormat="1" applyFont="1" applyFill="1" applyBorder="1"/>
    <xf numFmtId="43" fontId="0" fillId="3" borderId="6" xfId="1" applyFont="1" applyFill="1" applyBorder="1"/>
    <xf numFmtId="43" fontId="0" fillId="5" borderId="0" xfId="1" applyFont="1" applyFill="1"/>
    <xf numFmtId="165" fontId="12" fillId="5" borderId="5" xfId="1" applyNumberFormat="1" applyFont="1" applyFill="1" applyBorder="1"/>
    <xf numFmtId="165" fontId="13" fillId="6" borderId="4" xfId="3" applyNumberFormat="1" applyFont="1" applyFill="1" applyBorder="1"/>
    <xf numFmtId="169" fontId="12" fillId="5" borderId="5" xfId="1" applyNumberFormat="1" applyFont="1" applyFill="1" applyBorder="1"/>
    <xf numFmtId="168" fontId="7" fillId="5" borderId="5" xfId="3" applyNumberFormat="1" applyFill="1" applyBorder="1"/>
    <xf numFmtId="168" fontId="7" fillId="4" borderId="0" xfId="3" applyNumberFormat="1" applyFill="1" applyBorder="1"/>
    <xf numFmtId="0" fontId="0" fillId="5" borderId="0" xfId="0" applyFill="1" applyBorder="1"/>
    <xf numFmtId="43" fontId="7" fillId="5" borderId="0" xfId="1" applyFont="1" applyFill="1" applyBorder="1"/>
    <xf numFmtId="165" fontId="12" fillId="5" borderId="0" xfId="1" applyNumberFormat="1" applyFont="1" applyFill="1" applyBorder="1"/>
    <xf numFmtId="0" fontId="4" fillId="0" borderId="0" xfId="0" applyFont="1" applyBorder="1"/>
    <xf numFmtId="0" fontId="4" fillId="0" borderId="0" xfId="0" applyFont="1" applyBorder="1" applyAlignment="1">
      <alignment vertical="top"/>
    </xf>
    <xf numFmtId="2" fontId="4" fillId="0" borderId="0" xfId="0" applyNumberFormat="1" applyFont="1" applyBorder="1" applyAlignment="1">
      <alignment vertical="top" wrapText="1"/>
    </xf>
    <xf numFmtId="0" fontId="0" fillId="3" borderId="5" xfId="0" applyFill="1" applyBorder="1" applyAlignment="1">
      <alignment horizontal="center"/>
    </xf>
    <xf numFmtId="164" fontId="0" fillId="5" borderId="0" xfId="0" applyNumberFormat="1" applyFill="1" applyBorder="1"/>
    <xf numFmtId="43" fontId="12" fillId="5" borderId="5" xfId="1" applyFont="1" applyFill="1" applyBorder="1"/>
    <xf numFmtId="43" fontId="7" fillId="5" borderId="5" xfId="1" applyFont="1" applyFill="1" applyBorder="1"/>
    <xf numFmtId="0" fontId="16" fillId="0" borderId="0" xfId="0" applyFont="1"/>
    <xf numFmtId="0" fontId="17" fillId="0" borderId="0" xfId="0" applyFont="1"/>
    <xf numFmtId="0" fontId="12" fillId="0" borderId="0" xfId="3" applyFont="1" applyAlignment="1">
      <alignment vertical="top"/>
    </xf>
    <xf numFmtId="0" fontId="15" fillId="0" borderId="0" xfId="0" applyFont="1" applyAlignment="1">
      <alignment vertical="center"/>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3" fillId="0" borderId="0" xfId="0" applyFont="1" applyFill="1" applyBorder="1"/>
    <xf numFmtId="0" fontId="18" fillId="0" borderId="0" xfId="0" applyFont="1" applyFill="1" applyBorder="1"/>
    <xf numFmtId="168" fontId="7" fillId="5" borderId="0" xfId="3" applyNumberFormat="1" applyFill="1" applyBorder="1"/>
    <xf numFmtId="43" fontId="0" fillId="3" borderId="5" xfId="1" applyFont="1" applyFill="1" applyBorder="1"/>
    <xf numFmtId="170" fontId="0" fillId="3" borderId="5" xfId="1" applyNumberFormat="1" applyFont="1" applyFill="1" applyBorder="1"/>
    <xf numFmtId="170" fontId="7" fillId="0" borderId="0" xfId="1" applyNumberFormat="1" applyFont="1" applyFill="1" applyBorder="1"/>
    <xf numFmtId="43" fontId="2" fillId="0" borderId="0" xfId="2" applyNumberFormat="1" applyFill="1" applyBorder="1"/>
    <xf numFmtId="0" fontId="15" fillId="0" borderId="0" xfId="0" applyFont="1"/>
    <xf numFmtId="0" fontId="14" fillId="0" borderId="0" xfId="4"/>
    <xf numFmtId="0" fontId="19" fillId="0" borderId="14" xfId="0" applyFont="1" applyBorder="1"/>
    <xf numFmtId="0" fontId="0" fillId="0" borderId="15" xfId="0" applyBorder="1"/>
    <xf numFmtId="0" fontId="19" fillId="0" borderId="16" xfId="0" applyFont="1" applyBorder="1"/>
    <xf numFmtId="0" fontId="8" fillId="7" borderId="0" xfId="3" applyFont="1" applyFill="1" applyAlignment="1">
      <alignment horizontal="left"/>
    </xf>
    <xf numFmtId="0" fontId="7" fillId="3" borderId="0" xfId="3" applyFill="1" applyAlignment="1">
      <alignment wrapText="1"/>
    </xf>
    <xf numFmtId="0" fontId="9" fillId="3" borderId="0" xfId="3" applyFont="1" applyFill="1" applyAlignment="1">
      <alignment vertical="top" wrapText="1"/>
    </xf>
    <xf numFmtId="0" fontId="3" fillId="0" borderId="0" xfId="0" applyFont="1" applyAlignment="1">
      <alignment vertical="top" wrapText="1"/>
    </xf>
    <xf numFmtId="0" fontId="3" fillId="0" borderId="2" xfId="0" applyFont="1" applyBorder="1" applyAlignment="1">
      <alignment vertical="top" wrapText="1"/>
    </xf>
    <xf numFmtId="0" fontId="8" fillId="0" borderId="0" xfId="3" applyFont="1" applyAlignment="1"/>
    <xf numFmtId="0" fontId="0" fillId="0" borderId="0" xfId="0" applyAlignment="1"/>
    <xf numFmtId="0" fontId="0" fillId="0" borderId="7" xfId="0" applyBorder="1" applyAlignment="1"/>
  </cellXfs>
  <cellStyles count="5">
    <cellStyle name="Hyperlänk" xfId="4" builtinId="8"/>
    <cellStyle name="Indata" xfId="2" builtinId="20"/>
    <cellStyle name="Normal" xfId="0" builtinId="0"/>
    <cellStyle name="Normal 3" xfId="3" xr:uid="{B8A3B547-3D0D-4815-9908-B72344BF02C0}"/>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529590</xdr:colOff>
      <xdr:row>4</xdr:row>
      <xdr:rowOff>45720</xdr:rowOff>
    </xdr:to>
    <xdr:pic>
      <xdr:nvPicPr>
        <xdr:cNvPr id="3" name="Bildobjekt 2">
          <a:extLst>
            <a:ext uri="{FF2B5EF4-FFF2-40B4-BE49-F238E27FC236}">
              <a16:creationId xmlns:a16="http://schemas.microsoft.com/office/drawing/2014/main" id="{36E3DAE1-12BE-4A45-AC37-FE222B666B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48790" cy="7772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701040</xdr:colOff>
      <xdr:row>4</xdr:row>
      <xdr:rowOff>53340</xdr:rowOff>
    </xdr:to>
    <xdr:pic>
      <xdr:nvPicPr>
        <xdr:cNvPr id="4" name="Bildobjekt 3">
          <a:extLst>
            <a:ext uri="{FF2B5EF4-FFF2-40B4-BE49-F238E27FC236}">
              <a16:creationId xmlns:a16="http://schemas.microsoft.com/office/drawing/2014/main" id="{6C2568AD-4D2B-4D9E-A7FD-50452897E6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748790" cy="77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1140104</xdr:colOff>
      <xdr:row>4</xdr:row>
      <xdr:rowOff>48836</xdr:rowOff>
    </xdr:to>
    <xdr:pic>
      <xdr:nvPicPr>
        <xdr:cNvPr id="4" name="Bildobjekt 3">
          <a:extLst>
            <a:ext uri="{FF2B5EF4-FFF2-40B4-BE49-F238E27FC236}">
              <a16:creationId xmlns:a16="http://schemas.microsoft.com/office/drawing/2014/main" id="{E84F77D0-B555-41AA-987A-2BF092006DEE}"/>
            </a:ext>
          </a:extLst>
        </xdr:cNvPr>
        <xdr:cNvPicPr>
          <a:picLocks noChangeAspect="1"/>
        </xdr:cNvPicPr>
      </xdr:nvPicPr>
      <xdr:blipFill>
        <a:blip xmlns:r="http://schemas.openxmlformats.org/officeDocument/2006/relationships" r:embed="rId1"/>
        <a:stretch>
          <a:fillRect/>
        </a:stretch>
      </xdr:blipFill>
      <xdr:spPr>
        <a:xfrm>
          <a:off x="0" y="0"/>
          <a:ext cx="1749704" cy="7803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701954</xdr:colOff>
      <xdr:row>4</xdr:row>
      <xdr:rowOff>56456</xdr:rowOff>
    </xdr:to>
    <xdr:pic>
      <xdr:nvPicPr>
        <xdr:cNvPr id="5" name="Bildobjekt 4">
          <a:extLst>
            <a:ext uri="{FF2B5EF4-FFF2-40B4-BE49-F238E27FC236}">
              <a16:creationId xmlns:a16="http://schemas.microsoft.com/office/drawing/2014/main" id="{66EAF320-4C10-4B60-AA5F-E60E4A2CCEC9}"/>
            </a:ext>
          </a:extLst>
        </xdr:cNvPr>
        <xdr:cNvPicPr>
          <a:picLocks noChangeAspect="1"/>
        </xdr:cNvPicPr>
      </xdr:nvPicPr>
      <xdr:blipFill>
        <a:blip xmlns:r="http://schemas.openxmlformats.org/officeDocument/2006/relationships" r:embed="rId1"/>
        <a:stretch>
          <a:fillRect/>
        </a:stretch>
      </xdr:blipFill>
      <xdr:spPr>
        <a:xfrm>
          <a:off x="85725" y="0"/>
          <a:ext cx="1749704" cy="7803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1139190</xdr:colOff>
      <xdr:row>4</xdr:row>
      <xdr:rowOff>45720</xdr:rowOff>
    </xdr:to>
    <xdr:pic>
      <xdr:nvPicPr>
        <xdr:cNvPr id="2" name="Bildobjekt 1">
          <a:extLst>
            <a:ext uri="{FF2B5EF4-FFF2-40B4-BE49-F238E27FC236}">
              <a16:creationId xmlns:a16="http://schemas.microsoft.com/office/drawing/2014/main" id="{BDC5DD19-0F57-467B-A806-174DEFDC42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48790" cy="777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701040</xdr:colOff>
      <xdr:row>4</xdr:row>
      <xdr:rowOff>53340</xdr:rowOff>
    </xdr:to>
    <xdr:pic>
      <xdr:nvPicPr>
        <xdr:cNvPr id="2" name="Bildobjekt 1">
          <a:extLst>
            <a:ext uri="{FF2B5EF4-FFF2-40B4-BE49-F238E27FC236}">
              <a16:creationId xmlns:a16="http://schemas.microsoft.com/office/drawing/2014/main" id="{7DE537CF-EB88-4390-B0AA-E2A0763156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748790" cy="777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1139190</xdr:colOff>
      <xdr:row>4</xdr:row>
      <xdr:rowOff>45720</xdr:rowOff>
    </xdr:to>
    <xdr:pic>
      <xdr:nvPicPr>
        <xdr:cNvPr id="2" name="Bildobjekt 1">
          <a:extLst>
            <a:ext uri="{FF2B5EF4-FFF2-40B4-BE49-F238E27FC236}">
              <a16:creationId xmlns:a16="http://schemas.microsoft.com/office/drawing/2014/main" id="{9E6D90BD-B768-49D4-B4F7-C748A5B680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48790" cy="7772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701040</xdr:colOff>
      <xdr:row>4</xdr:row>
      <xdr:rowOff>53340</xdr:rowOff>
    </xdr:to>
    <xdr:pic>
      <xdr:nvPicPr>
        <xdr:cNvPr id="2" name="Bildobjekt 1">
          <a:extLst>
            <a:ext uri="{FF2B5EF4-FFF2-40B4-BE49-F238E27FC236}">
              <a16:creationId xmlns:a16="http://schemas.microsoft.com/office/drawing/2014/main" id="{D2D40E0C-A475-4F2A-848B-67F2EA6E63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748790" cy="7772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701040</xdr:colOff>
      <xdr:row>4</xdr:row>
      <xdr:rowOff>53340</xdr:rowOff>
    </xdr:to>
    <xdr:pic>
      <xdr:nvPicPr>
        <xdr:cNvPr id="2" name="Bildobjekt 1">
          <a:extLst>
            <a:ext uri="{FF2B5EF4-FFF2-40B4-BE49-F238E27FC236}">
              <a16:creationId xmlns:a16="http://schemas.microsoft.com/office/drawing/2014/main" id="{386BCFF7-7BCA-4A59-B913-B0AC6A710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748790" cy="7772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1139190</xdr:colOff>
      <xdr:row>4</xdr:row>
      <xdr:rowOff>45720</xdr:rowOff>
    </xdr:to>
    <xdr:pic>
      <xdr:nvPicPr>
        <xdr:cNvPr id="2" name="Bildobjekt 1">
          <a:extLst>
            <a:ext uri="{FF2B5EF4-FFF2-40B4-BE49-F238E27FC236}">
              <a16:creationId xmlns:a16="http://schemas.microsoft.com/office/drawing/2014/main" id="{DA4D8521-6B74-48D5-869A-A26C422E6D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48790" cy="77724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pphandlingsmyndigheten.se/frageportalen/"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pphandlingsmyndigheten.se/frageportal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upphandlingsmyndigheten.se/frageportale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upphandlingsmyndigheten.se/frageportalen/"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upphandlingsmyndigheten.se/frageportal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F56E-27FE-4D87-9115-71AAEEEDD0A4}">
  <dimension ref="A6:D28"/>
  <sheetViews>
    <sheetView tabSelected="1" workbookViewId="0">
      <selection activeCell="E3" sqref="E3"/>
    </sheetView>
  </sheetViews>
  <sheetFormatPr defaultRowHeight="14.4" x14ac:dyDescent="0.3"/>
  <sheetData>
    <row r="6" spans="1:2" ht="21" x14ac:dyDescent="0.4">
      <c r="A6" s="59" t="s">
        <v>201</v>
      </c>
    </row>
    <row r="8" spans="1:2" ht="15.6" x14ac:dyDescent="0.3">
      <c r="B8" s="60" t="s">
        <v>202</v>
      </c>
    </row>
    <row r="9" spans="1:2" x14ac:dyDescent="0.3">
      <c r="B9" s="77" t="s">
        <v>1</v>
      </c>
    </row>
    <row r="10" spans="1:2" x14ac:dyDescent="0.3">
      <c r="B10" s="77" t="s">
        <v>23</v>
      </c>
    </row>
    <row r="11" spans="1:2" x14ac:dyDescent="0.3">
      <c r="B11" s="77" t="s">
        <v>203</v>
      </c>
    </row>
    <row r="12" spans="1:2" x14ac:dyDescent="0.3">
      <c r="B12" s="77" t="s">
        <v>204</v>
      </c>
    </row>
    <row r="13" spans="1:2" x14ac:dyDescent="0.3">
      <c r="B13" s="77" t="s">
        <v>205</v>
      </c>
    </row>
    <row r="15" spans="1:2" ht="21" x14ac:dyDescent="0.4">
      <c r="B15" s="59" t="s">
        <v>206</v>
      </c>
    </row>
    <row r="16" spans="1:2" x14ac:dyDescent="0.3">
      <c r="B16" t="s">
        <v>238</v>
      </c>
    </row>
    <row r="17" spans="2:4" x14ac:dyDescent="0.3">
      <c r="B17" t="s">
        <v>239</v>
      </c>
    </row>
    <row r="18" spans="2:4" x14ac:dyDescent="0.3">
      <c r="B18" t="s">
        <v>207</v>
      </c>
    </row>
    <row r="19" spans="2:4" x14ac:dyDescent="0.3">
      <c r="B19" t="s">
        <v>208</v>
      </c>
    </row>
    <row r="21" spans="2:4" ht="21" x14ac:dyDescent="0.4">
      <c r="B21" s="59" t="s">
        <v>211</v>
      </c>
    </row>
    <row r="22" spans="2:4" x14ac:dyDescent="0.3">
      <c r="B22" t="s">
        <v>212</v>
      </c>
      <c r="D22" s="77" t="s">
        <v>213</v>
      </c>
    </row>
    <row r="23" spans="2:4" x14ac:dyDescent="0.3">
      <c r="D23" t="s">
        <v>214</v>
      </c>
    </row>
    <row r="25" spans="2:4" ht="21" x14ac:dyDescent="0.4">
      <c r="B25" s="59" t="s">
        <v>216</v>
      </c>
    </row>
    <row r="26" spans="2:4" x14ac:dyDescent="0.3">
      <c r="B26" s="78" t="s">
        <v>217</v>
      </c>
      <c r="C26" s="79"/>
      <c r="D26" s="79" t="s">
        <v>218</v>
      </c>
    </row>
    <row r="27" spans="2:4" x14ac:dyDescent="0.3">
      <c r="B27" s="80" t="s">
        <v>219</v>
      </c>
      <c r="C27" s="80"/>
      <c r="D27" s="80" t="s">
        <v>220</v>
      </c>
    </row>
    <row r="28" spans="2:4" x14ac:dyDescent="0.3">
      <c r="B28" t="s">
        <v>221</v>
      </c>
      <c r="D28" t="s">
        <v>236</v>
      </c>
    </row>
  </sheetData>
  <hyperlinks>
    <hyperlink ref="B9" location="'Information EL'!A1" display="Elektricitet" xr:uid="{86D0A43B-1F8B-4115-A5ED-50D770DEB87A}"/>
    <hyperlink ref="B10" location="'Information Fjärrvärme'!A1" display="Fjärrvärme" xr:uid="{3483D609-59C7-4829-A30D-6654C6DF2DEA}"/>
    <hyperlink ref="B11" location="'Information Bränslen för värme'!A1" display="Bio- och träbaserade bränslen för uppvärmning" xr:uid="{0A98C3E0-7040-4B75-B9BF-F18C48166795}"/>
    <hyperlink ref="B12" location="'Fördelningsnyckel Fossilbränsle'!A1" display="Fossila bränslen för uppvärmning" xr:uid="{B21D3D98-AADA-4E9C-A350-D5345C7DD48B}"/>
    <hyperlink ref="B13" location="'Information Drivmedel'!A1" display="Drivmedel (exempelvis för fordon)" xr:uid="{25942157-5013-4902-B2B4-42290D6BA7EF}"/>
    <hyperlink ref="D22" r:id="rId1" xr:uid="{32DDE823-5828-453C-83DA-9E7BD671D293}"/>
  </hyperlinks>
  <pageMargins left="0.70866141732283472" right="0.70866141732283472" top="0.74803149606299213" bottom="0.74803149606299213" header="0.31496062992125984" footer="0.31496062992125984"/>
  <pageSetup paperSize="9" orientation="portrait" verticalDpi="0" r:id="rId2"/>
  <headerFooter>
    <oddHeader>&amp;LUpphandlingsmyndigheten&amp;RMiljöspendanalys fördelningsnyckel Process-LCA-metod</oddHeader>
    <oddFooter>&amp;F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8C63D-BFD5-4E4F-8025-32DEFC1B0730}">
  <dimension ref="A6:R42"/>
  <sheetViews>
    <sheetView zoomScale="80" zoomScaleNormal="80" workbookViewId="0">
      <selection activeCell="D2" sqref="D2"/>
    </sheetView>
  </sheetViews>
  <sheetFormatPr defaultRowHeight="14.4" x14ac:dyDescent="0.3"/>
  <cols>
    <col min="1" max="1" width="1.21875" customWidth="1"/>
    <col min="2" max="2" width="15.21875" customWidth="1"/>
    <col min="3" max="3" width="21.33203125" customWidth="1"/>
    <col min="4" max="4" width="14.77734375" customWidth="1"/>
    <col min="5" max="5" width="15.77734375" customWidth="1"/>
    <col min="6" max="6" width="89.6640625" bestFit="1" customWidth="1"/>
    <col min="7" max="7" width="20.33203125" customWidth="1"/>
    <col min="8" max="8" width="14.88671875" customWidth="1"/>
    <col min="9" max="9" width="36.109375" customWidth="1"/>
    <col min="10" max="10" width="4.21875" customWidth="1"/>
    <col min="11" max="11" width="22.33203125" customWidth="1"/>
    <col min="12" max="12" width="4.21875" customWidth="1"/>
    <col min="13" max="13" width="49.33203125" bestFit="1" customWidth="1"/>
    <col min="14" max="14" width="4.109375" customWidth="1"/>
    <col min="15" max="15" width="66.88671875" bestFit="1" customWidth="1"/>
  </cols>
  <sheetData>
    <row r="6" spans="1:18" s="15" customFormat="1" ht="23.4" x14ac:dyDescent="0.45">
      <c r="A6" s="16" t="s">
        <v>101</v>
      </c>
      <c r="B6" s="17"/>
      <c r="C6" s="17"/>
    </row>
    <row r="7" spans="1:18" s="15" customFormat="1" ht="18" x14ac:dyDescent="0.35">
      <c r="A7" s="24" t="s">
        <v>102</v>
      </c>
      <c r="B7" s="23"/>
      <c r="C7" s="23"/>
      <c r="D7" s="23"/>
      <c r="E7" s="23"/>
    </row>
    <row r="8" spans="1:18" s="15" customFormat="1" ht="18.600000000000001" thickBot="1" x14ac:dyDescent="0.4">
      <c r="A8" s="86" t="s">
        <v>215</v>
      </c>
      <c r="B8" s="87"/>
      <c r="C8" s="87"/>
      <c r="D8" s="87"/>
      <c r="E8" s="88"/>
      <c r="F8" s="81" t="s">
        <v>222</v>
      </c>
      <c r="I8" s="15" t="s">
        <v>0</v>
      </c>
    </row>
    <row r="9" spans="1:18" s="15" customFormat="1" ht="18.600000000000001" thickBot="1" x14ac:dyDescent="0.4">
      <c r="B9" s="27" t="s">
        <v>46</v>
      </c>
      <c r="C9" s="27" t="s">
        <v>47</v>
      </c>
      <c r="D9" s="27"/>
      <c r="E9" s="27"/>
      <c r="F9" s="19" t="s">
        <v>65</v>
      </c>
      <c r="I9" s="9" t="s">
        <v>62</v>
      </c>
      <c r="J9" s="35"/>
      <c r="K9" s="35"/>
      <c r="L9" s="35"/>
      <c r="M9" s="35"/>
      <c r="N9" s="36"/>
      <c r="O9" s="36"/>
    </row>
    <row r="10" spans="1:18" s="15" customFormat="1" ht="43.8" thickBot="1" x14ac:dyDescent="0.35">
      <c r="A10" s="18"/>
      <c r="B10" s="41"/>
      <c r="C10" s="17"/>
      <c r="D10" s="22"/>
      <c r="F10" s="21" t="s">
        <v>66</v>
      </c>
      <c r="I10" s="82" t="s">
        <v>223</v>
      </c>
      <c r="J10" s="10"/>
      <c r="K10" s="82" t="s">
        <v>224</v>
      </c>
      <c r="L10" s="10"/>
      <c r="M10" s="11"/>
      <c r="N10" s="36"/>
      <c r="O10" s="12" t="s">
        <v>232</v>
      </c>
    </row>
    <row r="11" spans="1:18" s="15" customFormat="1" ht="15" thickBot="1" x14ac:dyDescent="0.35">
      <c r="F11" s="2" t="s">
        <v>67</v>
      </c>
      <c r="I11" s="10"/>
      <c r="J11" s="10"/>
      <c r="K11" s="10"/>
      <c r="L11" s="10"/>
      <c r="M11" s="11" t="s">
        <v>60</v>
      </c>
      <c r="N11" s="36"/>
      <c r="O11" s="11" t="s">
        <v>70</v>
      </c>
    </row>
    <row r="12" spans="1:18" s="5" customFormat="1" ht="16.2" customHeight="1" thickBot="1" x14ac:dyDescent="0.35">
      <c r="D12" s="5" t="s">
        <v>0</v>
      </c>
      <c r="E12" s="6"/>
      <c r="F12" s="7"/>
      <c r="I12" s="10"/>
      <c r="J12" s="10"/>
      <c r="K12" s="83" t="s">
        <v>167</v>
      </c>
      <c r="L12" s="10"/>
      <c r="M12" s="1">
        <f>SUM(M38)</f>
        <v>0</v>
      </c>
      <c r="N12" s="36"/>
      <c r="O12" s="45">
        <f>SUM(O38)</f>
        <v>0</v>
      </c>
    </row>
    <row r="13" spans="1:18" s="5" customFormat="1" x14ac:dyDescent="0.3">
      <c r="D13" s="5" t="s">
        <v>0</v>
      </c>
      <c r="E13" s="6"/>
      <c r="F13" s="7"/>
      <c r="H13" s="5" t="s">
        <v>0</v>
      </c>
      <c r="I13" s="10"/>
      <c r="J13" s="10"/>
      <c r="K13" s="84"/>
      <c r="L13" s="10"/>
      <c r="M13" s="10" t="s">
        <v>0</v>
      </c>
      <c r="N13" s="36"/>
      <c r="O13" s="10" t="s">
        <v>61</v>
      </c>
    </row>
    <row r="14" spans="1:18" s="5" customFormat="1" ht="15" thickBot="1" x14ac:dyDescent="0.35">
      <c r="D14" s="5" t="s">
        <v>0</v>
      </c>
      <c r="E14" s="6"/>
      <c r="F14" s="7"/>
      <c r="I14" s="10" t="s">
        <v>71</v>
      </c>
      <c r="J14" s="10"/>
      <c r="K14" s="84"/>
      <c r="L14" s="10"/>
      <c r="M14" s="10" t="s">
        <v>63</v>
      </c>
      <c r="N14" s="36"/>
      <c r="O14" s="36"/>
    </row>
    <row r="15" spans="1:18" s="5" customFormat="1" ht="15" thickBot="1" x14ac:dyDescent="0.35">
      <c r="E15" s="6"/>
      <c r="F15" s="7"/>
      <c r="I15" s="14">
        <f>SUM(1-I38)</f>
        <v>0</v>
      </c>
      <c r="J15" s="10"/>
      <c r="K15" s="84"/>
      <c r="L15" s="10"/>
      <c r="M15" s="13">
        <f>SUM($B$10-$M$38)</f>
        <v>0</v>
      </c>
      <c r="N15" s="36"/>
      <c r="O15" s="36"/>
    </row>
    <row r="16" spans="1:18" ht="78.599999999999994" thickBot="1" x14ac:dyDescent="0.35">
      <c r="A16" s="25"/>
      <c r="B16" s="33" t="s">
        <v>57</v>
      </c>
      <c r="C16" s="33" t="s">
        <v>58</v>
      </c>
      <c r="D16" s="33" t="s">
        <v>16</v>
      </c>
      <c r="E16" s="33" t="s">
        <v>17</v>
      </c>
      <c r="F16" s="33" t="s">
        <v>55</v>
      </c>
      <c r="G16" s="33" t="s">
        <v>69</v>
      </c>
      <c r="H16" s="33" t="s">
        <v>56</v>
      </c>
      <c r="I16" s="34" t="s">
        <v>235</v>
      </c>
      <c r="J16" s="37"/>
      <c r="K16" s="85"/>
      <c r="L16" s="37"/>
      <c r="M16" s="38" t="s">
        <v>226</v>
      </c>
      <c r="N16" s="38"/>
      <c r="O16" s="38" t="s">
        <v>227</v>
      </c>
      <c r="R16" t="s">
        <v>0</v>
      </c>
    </row>
    <row r="17" spans="1:16" ht="16.2" thickTop="1" x14ac:dyDescent="0.3">
      <c r="A17" s="25"/>
      <c r="B17" s="25"/>
      <c r="C17" s="26"/>
      <c r="D17" s="27" t="s">
        <v>46</v>
      </c>
      <c r="E17" s="27" t="s">
        <v>46</v>
      </c>
      <c r="F17" s="27" t="s">
        <v>47</v>
      </c>
      <c r="G17" s="26">
        <v>0.20911359428625789</v>
      </c>
      <c r="H17" s="26" t="s">
        <v>108</v>
      </c>
      <c r="I17" s="48"/>
      <c r="J17" s="49"/>
      <c r="K17" s="49"/>
      <c r="L17" s="49"/>
      <c r="M17" s="50"/>
      <c r="N17" s="49"/>
      <c r="O17" s="51"/>
    </row>
    <row r="18" spans="1:16" x14ac:dyDescent="0.3">
      <c r="A18" s="25"/>
      <c r="B18" s="28">
        <v>15100000</v>
      </c>
      <c r="C18" s="28" t="s">
        <v>48</v>
      </c>
      <c r="D18" s="30" t="s">
        <v>49</v>
      </c>
      <c r="E18" s="30" t="s">
        <v>49</v>
      </c>
      <c r="F18" s="30" t="s">
        <v>48</v>
      </c>
      <c r="G18" s="49"/>
      <c r="H18" s="49"/>
      <c r="I18" s="25"/>
      <c r="J18" s="25"/>
      <c r="K18" s="25"/>
      <c r="L18" s="25"/>
      <c r="M18" s="25"/>
      <c r="N18" s="25"/>
      <c r="O18" s="39"/>
    </row>
    <row r="19" spans="1:16" x14ac:dyDescent="0.3">
      <c r="A19" s="25"/>
      <c r="B19" s="28">
        <v>12131800</v>
      </c>
      <c r="C19" s="28" t="s">
        <v>50</v>
      </c>
      <c r="D19" s="30" t="s">
        <v>49</v>
      </c>
      <c r="E19" s="30" t="s">
        <v>103</v>
      </c>
      <c r="F19" s="30" t="s">
        <v>110</v>
      </c>
      <c r="G19" s="49"/>
      <c r="H19" s="49"/>
      <c r="I19" s="25"/>
      <c r="J19" s="25"/>
      <c r="K19" s="25"/>
      <c r="L19" s="25"/>
      <c r="M19" s="25"/>
      <c r="N19" s="25"/>
      <c r="O19" s="39"/>
    </row>
    <row r="20" spans="1:16" ht="15.6" x14ac:dyDescent="0.3">
      <c r="A20" s="25"/>
      <c r="B20" s="30"/>
      <c r="C20" s="30"/>
      <c r="D20" s="30" t="s">
        <v>49</v>
      </c>
      <c r="E20" s="30" t="s">
        <v>113</v>
      </c>
      <c r="F20" s="30" t="s">
        <v>104</v>
      </c>
      <c r="G20" s="31">
        <v>0.20911359428625789</v>
      </c>
      <c r="H20" s="32" t="s">
        <v>59</v>
      </c>
      <c r="I20" s="42">
        <v>0.5</v>
      </c>
      <c r="J20" s="25"/>
      <c r="K20" s="72">
        <v>1</v>
      </c>
      <c r="L20" s="25"/>
      <c r="M20" s="58">
        <f>SUM(($B$10/K20)*I20)</f>
        <v>0</v>
      </c>
      <c r="N20" s="25"/>
      <c r="O20" s="57">
        <f>SUM(M20*G20)</f>
        <v>0</v>
      </c>
    </row>
    <row r="21" spans="1:16" ht="15.6" x14ac:dyDescent="0.3">
      <c r="A21" s="25"/>
      <c r="B21" s="30"/>
      <c r="C21" s="30"/>
      <c r="D21" s="30" t="s">
        <v>49</v>
      </c>
      <c r="E21" s="30" t="s">
        <v>114</v>
      </c>
      <c r="F21" s="30" t="s">
        <v>105</v>
      </c>
      <c r="G21" s="31">
        <v>0.19947975746772534</v>
      </c>
      <c r="H21" s="32" t="s">
        <v>59</v>
      </c>
      <c r="I21" s="42">
        <v>0.5</v>
      </c>
      <c r="J21" s="25"/>
      <c r="K21" s="72">
        <v>1</v>
      </c>
      <c r="L21" s="25"/>
      <c r="M21" s="58">
        <f>SUM(($B$10/K21)*I21)</f>
        <v>0</v>
      </c>
      <c r="N21" s="25"/>
      <c r="O21" s="57">
        <f t="shared" ref="O21:O34" si="0">SUM(M21*G21)</f>
        <v>0</v>
      </c>
    </row>
    <row r="22" spans="1:16" ht="15.6" x14ac:dyDescent="0.3">
      <c r="A22" s="25"/>
      <c r="B22" s="30"/>
      <c r="C22" s="30"/>
      <c r="D22" s="30" t="s">
        <v>49</v>
      </c>
      <c r="E22" s="30" t="s">
        <v>115</v>
      </c>
      <c r="F22" s="30" t="s">
        <v>111</v>
      </c>
      <c r="G22" s="31">
        <v>0.5769890508023533</v>
      </c>
      <c r="H22" s="32" t="s">
        <v>59</v>
      </c>
      <c r="I22" s="42"/>
      <c r="J22" s="25"/>
      <c r="K22" s="72">
        <v>1</v>
      </c>
      <c r="L22" s="25"/>
      <c r="M22" s="58">
        <f>SUM(($B$10/K22)*I22)</f>
        <v>0</v>
      </c>
      <c r="N22" s="25"/>
      <c r="O22" s="57">
        <f t="shared" si="0"/>
        <v>0</v>
      </c>
      <c r="P22" t="s">
        <v>0</v>
      </c>
    </row>
    <row r="23" spans="1:16" ht="15.6" x14ac:dyDescent="0.3">
      <c r="A23" s="25"/>
      <c r="B23" s="30">
        <v>15111500</v>
      </c>
      <c r="C23" s="30" t="s">
        <v>42</v>
      </c>
      <c r="D23" s="30" t="s">
        <v>49</v>
      </c>
      <c r="E23" s="30" t="s">
        <v>116</v>
      </c>
      <c r="F23" s="30" t="s">
        <v>107</v>
      </c>
      <c r="G23" s="31">
        <v>0.16312528861781303</v>
      </c>
      <c r="H23" s="32" t="s">
        <v>59</v>
      </c>
      <c r="I23" s="42"/>
      <c r="J23" s="25"/>
      <c r="K23" s="72">
        <v>1</v>
      </c>
      <c r="L23" s="25"/>
      <c r="M23" s="58">
        <f>SUM(($B$10/K23)*I23)</f>
        <v>0</v>
      </c>
      <c r="N23" s="25"/>
      <c r="O23" s="57"/>
    </row>
    <row r="24" spans="1:16" x14ac:dyDescent="0.3">
      <c r="A24" s="25"/>
      <c r="B24" s="30"/>
      <c r="C24" s="30"/>
      <c r="D24" s="30" t="s">
        <v>49</v>
      </c>
      <c r="E24" s="30" t="s">
        <v>112</v>
      </c>
      <c r="F24" s="30" t="s">
        <v>117</v>
      </c>
      <c r="G24" s="25"/>
      <c r="H24" s="25"/>
      <c r="I24" s="25"/>
      <c r="J24" s="25"/>
      <c r="K24" s="25"/>
      <c r="L24" s="25"/>
      <c r="M24" s="43"/>
      <c r="N24" s="25"/>
      <c r="O24" s="43"/>
    </row>
    <row r="25" spans="1:16" ht="15.6" x14ac:dyDescent="0.3">
      <c r="A25" s="25"/>
      <c r="B25" s="30"/>
      <c r="C25" s="30"/>
      <c r="D25" s="30" t="s">
        <v>49</v>
      </c>
      <c r="E25" s="30" t="s">
        <v>118</v>
      </c>
      <c r="F25" s="30" t="s">
        <v>106</v>
      </c>
      <c r="G25" s="31">
        <v>0.11923010482866467</v>
      </c>
      <c r="H25" s="32" t="s">
        <v>59</v>
      </c>
      <c r="I25" s="42"/>
      <c r="J25" s="25"/>
      <c r="K25" s="72">
        <v>1</v>
      </c>
      <c r="L25" s="25"/>
      <c r="M25" s="58">
        <f>SUM(($B$10/K25)*I25)</f>
        <v>0</v>
      </c>
      <c r="N25" s="25"/>
      <c r="O25" s="57">
        <f t="shared" si="0"/>
        <v>0</v>
      </c>
    </row>
    <row r="26" spans="1:16" ht="15.6" x14ac:dyDescent="0.3">
      <c r="A26" s="25"/>
      <c r="B26" s="30"/>
      <c r="C26" s="30"/>
      <c r="D26" s="30" t="s">
        <v>49</v>
      </c>
      <c r="E26" s="30" t="s">
        <v>119</v>
      </c>
      <c r="F26" s="30" t="s">
        <v>109</v>
      </c>
      <c r="G26" s="31">
        <v>0.23336767465452807</v>
      </c>
      <c r="H26" s="32" t="s">
        <v>59</v>
      </c>
      <c r="I26" s="42"/>
      <c r="J26" s="25"/>
      <c r="K26" s="72">
        <v>1</v>
      </c>
      <c r="L26" s="25"/>
      <c r="M26" s="58">
        <f>SUM(($B$10/K26)*I26)</f>
        <v>0</v>
      </c>
      <c r="N26" s="25"/>
      <c r="O26" s="57"/>
    </row>
    <row r="27" spans="1:16" x14ac:dyDescent="0.3">
      <c r="A27" s="25"/>
      <c r="B27" s="30"/>
      <c r="C27" s="30"/>
      <c r="D27" s="30" t="s">
        <v>49</v>
      </c>
      <c r="E27" s="30" t="s">
        <v>120</v>
      </c>
      <c r="F27" s="30" t="s">
        <v>121</v>
      </c>
      <c r="G27" s="25"/>
      <c r="H27" s="25"/>
      <c r="I27" s="25"/>
      <c r="J27" s="25"/>
      <c r="K27" s="25"/>
      <c r="L27" s="25"/>
      <c r="M27" s="43"/>
      <c r="N27" s="25"/>
      <c r="O27" s="43"/>
    </row>
    <row r="28" spans="1:16" ht="15.6" x14ac:dyDescent="0.3">
      <c r="A28" s="25"/>
      <c r="B28" s="30"/>
      <c r="C28" s="30"/>
      <c r="D28" s="30" t="s">
        <v>49</v>
      </c>
      <c r="E28" s="30" t="s">
        <v>123</v>
      </c>
      <c r="F28" s="30" t="s">
        <v>122</v>
      </c>
      <c r="G28" s="31">
        <v>9.3512120915197616E-2</v>
      </c>
      <c r="H28" s="32" t="s">
        <v>59</v>
      </c>
      <c r="I28" s="42"/>
      <c r="J28" s="25"/>
      <c r="K28" s="72">
        <v>1</v>
      </c>
      <c r="L28" s="25"/>
      <c r="M28" s="58">
        <f>SUM(($B$10/K28)*I28)</f>
        <v>0</v>
      </c>
      <c r="N28" s="25"/>
      <c r="O28" s="57"/>
    </row>
    <row r="29" spans="1:16" ht="15.6" x14ac:dyDescent="0.3">
      <c r="A29" s="25"/>
      <c r="B29" s="30"/>
      <c r="C29" s="30"/>
      <c r="D29" s="30" t="s">
        <v>49</v>
      </c>
      <c r="E29" s="30" t="s">
        <v>125</v>
      </c>
      <c r="F29" s="30" t="s">
        <v>124</v>
      </c>
      <c r="G29" s="31">
        <v>8.1886472060976226E-2</v>
      </c>
      <c r="H29" s="32" t="s">
        <v>59</v>
      </c>
      <c r="I29" s="42"/>
      <c r="J29" s="25"/>
      <c r="K29" s="72">
        <v>1</v>
      </c>
      <c r="L29" s="25"/>
      <c r="M29" s="58">
        <f>SUM(($B$10/K29)*I29)</f>
        <v>0</v>
      </c>
      <c r="N29" s="25"/>
      <c r="O29" s="57"/>
    </row>
    <row r="30" spans="1:16" x14ac:dyDescent="0.3">
      <c r="A30" s="25"/>
      <c r="B30" s="30"/>
      <c r="C30" s="30"/>
      <c r="D30" s="30" t="s">
        <v>49</v>
      </c>
      <c r="E30" s="30" t="s">
        <v>127</v>
      </c>
      <c r="F30" s="30" t="s">
        <v>126</v>
      </c>
      <c r="G30" s="25"/>
      <c r="H30" s="25"/>
      <c r="I30" s="25"/>
      <c r="J30" s="25"/>
      <c r="K30" s="25"/>
      <c r="L30" s="25"/>
      <c r="M30" s="43"/>
      <c r="N30" s="25"/>
      <c r="O30" s="43"/>
    </row>
    <row r="31" spans="1:16" ht="15.6" x14ac:dyDescent="0.3">
      <c r="A31" s="25"/>
      <c r="B31" s="30"/>
      <c r="C31" s="30"/>
      <c r="D31" s="30" t="s">
        <v>49</v>
      </c>
      <c r="E31" s="30" t="s">
        <v>129</v>
      </c>
      <c r="F31" s="30" t="s">
        <v>128</v>
      </c>
      <c r="G31" s="31">
        <v>7.4038461538461539E-2</v>
      </c>
      <c r="H31" s="32" t="s">
        <v>59</v>
      </c>
      <c r="I31" s="42"/>
      <c r="J31" s="25"/>
      <c r="K31" s="72">
        <v>1</v>
      </c>
      <c r="L31" s="25"/>
      <c r="M31" s="58">
        <f>SUM(($B$10/K31)*I31)</f>
        <v>0</v>
      </c>
      <c r="N31" s="25"/>
      <c r="O31" s="57"/>
    </row>
    <row r="32" spans="1:16" x14ac:dyDescent="0.3">
      <c r="A32" s="25"/>
      <c r="B32" s="30"/>
      <c r="C32" s="30"/>
      <c r="D32" s="25"/>
      <c r="E32" s="25"/>
      <c r="F32" s="25"/>
      <c r="G32" s="25"/>
      <c r="H32" s="25"/>
      <c r="I32" s="25"/>
      <c r="J32" s="25"/>
      <c r="K32" s="25"/>
      <c r="L32" s="25"/>
      <c r="M32" s="43"/>
      <c r="N32" s="25"/>
      <c r="O32" s="43"/>
    </row>
    <row r="33" spans="1:15" ht="15.6" x14ac:dyDescent="0.3">
      <c r="A33" s="25"/>
      <c r="B33" s="30"/>
      <c r="C33" s="30"/>
      <c r="D33" s="30" t="s">
        <v>49</v>
      </c>
      <c r="E33" s="29"/>
      <c r="F33" s="8" t="s">
        <v>89</v>
      </c>
      <c r="G33" s="8"/>
      <c r="H33" s="55" t="s">
        <v>80</v>
      </c>
      <c r="I33" s="42"/>
      <c r="J33" s="25"/>
      <c r="K33" s="72">
        <v>1</v>
      </c>
      <c r="L33" s="25"/>
      <c r="M33" s="58">
        <f>SUM(($B$10/K33)*I33)</f>
        <v>0</v>
      </c>
      <c r="N33" s="25"/>
      <c r="O33" s="57">
        <f>SUM(M33*G33)</f>
        <v>0</v>
      </c>
    </row>
    <row r="34" spans="1:15" ht="15.6" x14ac:dyDescent="0.3">
      <c r="A34" s="25"/>
      <c r="B34" s="30"/>
      <c r="C34" s="30"/>
      <c r="D34" s="30" t="s">
        <v>49</v>
      </c>
      <c r="E34" s="29"/>
      <c r="F34" s="8" t="s">
        <v>89</v>
      </c>
      <c r="G34" s="8"/>
      <c r="H34" s="55" t="s">
        <v>80</v>
      </c>
      <c r="I34" s="42"/>
      <c r="J34" s="25"/>
      <c r="K34" s="72">
        <v>1</v>
      </c>
      <c r="L34" s="25"/>
      <c r="M34" s="58">
        <f>SUM(($B$10/K34)*I34)</f>
        <v>0</v>
      </c>
      <c r="N34" s="25"/>
      <c r="O34" s="57">
        <f t="shared" si="0"/>
        <v>0</v>
      </c>
    </row>
    <row r="35" spans="1:15" ht="15.6" x14ac:dyDescent="0.3">
      <c r="A35" s="25"/>
      <c r="B35" s="30"/>
      <c r="C35" s="30"/>
      <c r="D35" s="30" t="s">
        <v>49</v>
      </c>
      <c r="E35" s="29"/>
      <c r="F35" s="8" t="s">
        <v>89</v>
      </c>
      <c r="G35" s="8"/>
      <c r="H35" s="55" t="s">
        <v>80</v>
      </c>
      <c r="I35" s="42"/>
      <c r="J35" s="25"/>
      <c r="K35" s="72">
        <v>1</v>
      </c>
      <c r="L35" s="25"/>
      <c r="M35" s="58">
        <f>SUM(($B$10/K35)*I35)</f>
        <v>0</v>
      </c>
      <c r="N35" s="25"/>
      <c r="O35" s="57">
        <f t="shared" ref="O35:O36" si="1">SUM(M35*G35)</f>
        <v>0</v>
      </c>
    </row>
    <row r="36" spans="1:15" ht="15.6" x14ac:dyDescent="0.3">
      <c r="A36" s="25"/>
      <c r="B36" s="30"/>
      <c r="C36" s="30"/>
      <c r="D36" s="30" t="s">
        <v>49</v>
      </c>
      <c r="E36" s="29"/>
      <c r="F36" s="8" t="s">
        <v>89</v>
      </c>
      <c r="G36" s="8"/>
      <c r="H36" s="55" t="s">
        <v>80</v>
      </c>
      <c r="I36" s="42"/>
      <c r="J36" s="25"/>
      <c r="K36" s="72">
        <v>1</v>
      </c>
      <c r="L36" s="25"/>
      <c r="M36" s="58">
        <f>SUM(($B$10/K36)*I36)</f>
        <v>0</v>
      </c>
      <c r="N36" s="25"/>
      <c r="O36" s="57">
        <f t="shared" si="1"/>
        <v>0</v>
      </c>
    </row>
    <row r="37" spans="1:15" x14ac:dyDescent="0.3">
      <c r="A37" s="25"/>
      <c r="B37" s="25"/>
      <c r="C37" s="25"/>
      <c r="D37" s="25"/>
      <c r="E37" s="25"/>
      <c r="F37" s="25"/>
      <c r="G37" s="25"/>
      <c r="H37" s="25"/>
      <c r="I37" s="43"/>
      <c r="J37" s="25"/>
      <c r="K37" s="25"/>
      <c r="L37" s="25"/>
      <c r="M37" s="43"/>
      <c r="N37" s="25"/>
      <c r="O37" s="43"/>
    </row>
    <row r="38" spans="1:15" x14ac:dyDescent="0.3">
      <c r="A38" s="25"/>
      <c r="B38" s="25"/>
      <c r="C38" s="25"/>
      <c r="D38" s="25"/>
      <c r="E38" s="25" t="s">
        <v>0</v>
      </c>
      <c r="F38" s="25"/>
      <c r="G38" s="25"/>
      <c r="H38" s="25"/>
      <c r="I38" s="47">
        <f>SUM((I20:I36))</f>
        <v>1</v>
      </c>
      <c r="J38" s="25"/>
      <c r="K38" s="25"/>
      <c r="L38" s="25"/>
      <c r="M38" s="58">
        <f>SUM(M20:M36)</f>
        <v>0</v>
      </c>
      <c r="N38" s="25"/>
      <c r="O38" s="58">
        <f>SUM(O20:O36)</f>
        <v>0</v>
      </c>
    </row>
    <row r="39" spans="1:15" x14ac:dyDescent="0.3">
      <c r="A39" s="25"/>
      <c r="B39" s="49"/>
      <c r="C39" s="49"/>
      <c r="D39" s="49" t="s">
        <v>0</v>
      </c>
      <c r="E39" s="49"/>
      <c r="F39" s="49"/>
      <c r="G39" s="56"/>
      <c r="H39" s="25"/>
      <c r="I39" s="40" t="s">
        <v>64</v>
      </c>
      <c r="J39" s="25" t="s">
        <v>0</v>
      </c>
      <c r="K39" s="25"/>
      <c r="L39" s="25"/>
      <c r="M39" s="40" t="s">
        <v>64</v>
      </c>
      <c r="N39" s="25"/>
      <c r="O39" s="40" t="s">
        <v>64</v>
      </c>
    </row>
    <row r="40" spans="1:15" x14ac:dyDescent="0.3">
      <c r="B40" s="52"/>
      <c r="C40" s="52" t="s">
        <v>0</v>
      </c>
      <c r="D40" s="52" t="s">
        <v>0</v>
      </c>
      <c r="E40" s="4" t="s">
        <v>0</v>
      </c>
      <c r="F40" t="s">
        <v>0</v>
      </c>
      <c r="G40" t="s">
        <v>0</v>
      </c>
    </row>
    <row r="42" spans="1:15" x14ac:dyDescent="0.3">
      <c r="K42" t="s">
        <v>0</v>
      </c>
    </row>
  </sheetData>
  <mergeCells count="2">
    <mergeCell ref="A8:E8"/>
    <mergeCell ref="K12:K16"/>
  </mergeCells>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drivmedel, Process-LCA-metod</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BC681-7B7D-4452-AE3F-7F14A1D536ED}">
  <dimension ref="A1:D61"/>
  <sheetViews>
    <sheetView workbookViewId="0">
      <selection activeCell="C3" sqref="C3"/>
    </sheetView>
  </sheetViews>
  <sheetFormatPr defaultRowHeight="14.4" x14ac:dyDescent="0.3"/>
  <cols>
    <col min="2" max="2" width="28.6640625" customWidth="1"/>
    <col min="3" max="3" width="12.6640625" customWidth="1"/>
    <col min="4" max="4" width="11.88671875" bestFit="1" customWidth="1"/>
  </cols>
  <sheetData>
    <row r="1" spans="1:3" x14ac:dyDescent="0.3">
      <c r="C1" t="s">
        <v>0</v>
      </c>
    </row>
    <row r="6" spans="1:3" ht="21" x14ac:dyDescent="0.4">
      <c r="A6" s="59" t="s">
        <v>143</v>
      </c>
    </row>
    <row r="8" spans="1:3" ht="21" x14ac:dyDescent="0.4">
      <c r="B8" s="59" t="s">
        <v>130</v>
      </c>
    </row>
    <row r="9" spans="1:3" ht="15.6" x14ac:dyDescent="0.3">
      <c r="B9" s="60" t="s">
        <v>131</v>
      </c>
    </row>
    <row r="10" spans="1:3" ht="15.6" x14ac:dyDescent="0.3">
      <c r="B10" s="60" t="s">
        <v>132</v>
      </c>
    </row>
    <row r="11" spans="1:3" ht="15.6" x14ac:dyDescent="0.3">
      <c r="B11" s="60" t="s">
        <v>145</v>
      </c>
    </row>
    <row r="12" spans="1:3" ht="15.6" x14ac:dyDescent="0.3">
      <c r="B12" s="60" t="s">
        <v>146</v>
      </c>
    </row>
    <row r="13" spans="1:3" ht="15.6" x14ac:dyDescent="0.3">
      <c r="B13" s="60" t="s">
        <v>144</v>
      </c>
    </row>
    <row r="14" spans="1:3" ht="15.6" x14ac:dyDescent="0.3">
      <c r="B14" s="60" t="s">
        <v>133</v>
      </c>
    </row>
    <row r="15" spans="1:3" ht="15.6" x14ac:dyDescent="0.3">
      <c r="B15" s="60" t="s">
        <v>134</v>
      </c>
    </row>
    <row r="16" spans="1:3" ht="15.6" x14ac:dyDescent="0.3">
      <c r="B16" s="60" t="s">
        <v>135</v>
      </c>
    </row>
    <row r="17" spans="1:2" ht="15.6" x14ac:dyDescent="0.3">
      <c r="B17" s="60" t="s">
        <v>136</v>
      </c>
    </row>
    <row r="18" spans="1:2" ht="15.6" x14ac:dyDescent="0.3">
      <c r="B18" s="60"/>
    </row>
    <row r="19" spans="1:2" ht="21" x14ac:dyDescent="0.4">
      <c r="A19" t="s">
        <v>0</v>
      </c>
      <c r="B19" s="59" t="s">
        <v>137</v>
      </c>
    </row>
    <row r="20" spans="1:2" ht="15.6" x14ac:dyDescent="0.3">
      <c r="B20" s="60" t="s">
        <v>148</v>
      </c>
    </row>
    <row r="21" spans="1:2" ht="15.6" x14ac:dyDescent="0.3">
      <c r="B21" s="60" t="s">
        <v>149</v>
      </c>
    </row>
    <row r="22" spans="1:2" x14ac:dyDescent="0.3">
      <c r="B22" t="s">
        <v>150</v>
      </c>
    </row>
    <row r="23" spans="1:2" ht="15.6" x14ac:dyDescent="0.3">
      <c r="B23" s="60" t="s">
        <v>151</v>
      </c>
    </row>
    <row r="24" spans="1:2" ht="15.6" x14ac:dyDescent="0.3">
      <c r="B24" s="60" t="s">
        <v>152</v>
      </c>
    </row>
    <row r="25" spans="1:2" ht="15.6" x14ac:dyDescent="0.3">
      <c r="B25" s="60" t="s">
        <v>153</v>
      </c>
    </row>
    <row r="26" spans="1:2" ht="15.6" x14ac:dyDescent="0.3">
      <c r="B26" s="60" t="s">
        <v>147</v>
      </c>
    </row>
    <row r="27" spans="1:2" ht="15.6" x14ac:dyDescent="0.3">
      <c r="B27" s="60" t="s">
        <v>138</v>
      </c>
    </row>
    <row r="28" spans="1:2" ht="15.6" x14ac:dyDescent="0.3">
      <c r="B28" s="60"/>
    </row>
    <row r="29" spans="1:2" ht="21" x14ac:dyDescent="0.4">
      <c r="B29" s="59" t="s">
        <v>154</v>
      </c>
    </row>
    <row r="30" spans="1:2" x14ac:dyDescent="0.3">
      <c r="B30" t="s">
        <v>155</v>
      </c>
    </row>
    <row r="31" spans="1:2" x14ac:dyDescent="0.3">
      <c r="B31" t="s">
        <v>156</v>
      </c>
    </row>
    <row r="32" spans="1:2" x14ac:dyDescent="0.3">
      <c r="B32" t="s">
        <v>157</v>
      </c>
    </row>
    <row r="33" spans="2:4" x14ac:dyDescent="0.3">
      <c r="B33" t="s">
        <v>166</v>
      </c>
    </row>
    <row r="34" spans="2:4" x14ac:dyDescent="0.3">
      <c r="B34" t="s">
        <v>173</v>
      </c>
    </row>
    <row r="35" spans="2:4" ht="15" thickBot="1" x14ac:dyDescent="0.35"/>
    <row r="36" spans="2:4" x14ac:dyDescent="0.3">
      <c r="B36" s="63" t="s">
        <v>158</v>
      </c>
      <c r="C36" s="64" t="s">
        <v>159</v>
      </c>
      <c r="D36" s="65" t="s">
        <v>160</v>
      </c>
    </row>
    <row r="37" spans="2:4" ht="15" thickBot="1" x14ac:dyDescent="0.35">
      <c r="B37" s="66" t="s">
        <v>161</v>
      </c>
      <c r="C37" s="67">
        <v>140.69999999999999</v>
      </c>
      <c r="D37" s="68">
        <v>157.4</v>
      </c>
    </row>
    <row r="38" spans="2:4" x14ac:dyDescent="0.3">
      <c r="B38" t="s">
        <v>163</v>
      </c>
    </row>
    <row r="39" spans="2:4" x14ac:dyDescent="0.3">
      <c r="B39" t="s">
        <v>164</v>
      </c>
    </row>
    <row r="40" spans="2:4" x14ac:dyDescent="0.3">
      <c r="B40" t="s">
        <v>162</v>
      </c>
    </row>
    <row r="41" spans="2:4" x14ac:dyDescent="0.3">
      <c r="B41" t="s">
        <v>165</v>
      </c>
    </row>
    <row r="43" spans="2:4" ht="21" x14ac:dyDescent="0.4">
      <c r="B43" s="59" t="s">
        <v>139</v>
      </c>
    </row>
    <row r="44" spans="2:4" ht="15.6" x14ac:dyDescent="0.3">
      <c r="B44" s="61" t="s">
        <v>140</v>
      </c>
    </row>
    <row r="45" spans="2:4" ht="15.6" x14ac:dyDescent="0.3">
      <c r="B45" s="60" t="s">
        <v>141</v>
      </c>
    </row>
    <row r="46" spans="2:4" ht="15.6" x14ac:dyDescent="0.3">
      <c r="B46" s="60" t="s">
        <v>142</v>
      </c>
    </row>
    <row r="48" spans="2:4" ht="21" x14ac:dyDescent="0.4">
      <c r="B48" s="59" t="s">
        <v>206</v>
      </c>
    </row>
    <row r="49" spans="2:4" x14ac:dyDescent="0.3">
      <c r="B49" t="s">
        <v>209</v>
      </c>
    </row>
    <row r="50" spans="2:4" x14ac:dyDescent="0.3">
      <c r="B50" t="s">
        <v>210</v>
      </c>
    </row>
    <row r="51" spans="2:4" x14ac:dyDescent="0.3">
      <c r="B51" t="s">
        <v>207</v>
      </c>
    </row>
    <row r="52" spans="2:4" x14ac:dyDescent="0.3">
      <c r="B52" t="s">
        <v>208</v>
      </c>
    </row>
    <row r="54" spans="2:4" ht="21" x14ac:dyDescent="0.4">
      <c r="B54" s="59" t="s">
        <v>211</v>
      </c>
    </row>
    <row r="55" spans="2:4" x14ac:dyDescent="0.3">
      <c r="B55" t="s">
        <v>212</v>
      </c>
      <c r="D55" s="77" t="s">
        <v>213</v>
      </c>
    </row>
    <row r="56" spans="2:4" x14ac:dyDescent="0.3">
      <c r="D56" t="s">
        <v>214</v>
      </c>
    </row>
    <row r="58" spans="2:4" ht="21" x14ac:dyDescent="0.4">
      <c r="B58" s="59" t="s">
        <v>216</v>
      </c>
    </row>
    <row r="59" spans="2:4" x14ac:dyDescent="0.3">
      <c r="B59" s="78" t="s">
        <v>217</v>
      </c>
      <c r="C59" s="79"/>
      <c r="D59" s="79" t="s">
        <v>218</v>
      </c>
    </row>
    <row r="60" spans="2:4" x14ac:dyDescent="0.3">
      <c r="B60" s="80" t="s">
        <v>219</v>
      </c>
      <c r="C60" s="80"/>
      <c r="D60" s="80" t="s">
        <v>220</v>
      </c>
    </row>
    <row r="61" spans="2:4" x14ac:dyDescent="0.3">
      <c r="B61" t="s">
        <v>221</v>
      </c>
      <c r="D61" t="s">
        <v>236</v>
      </c>
    </row>
  </sheetData>
  <hyperlinks>
    <hyperlink ref="D55" r:id="rId1" xr:uid="{4644CF92-E134-496D-8459-5E103EB4118A}"/>
  </hyperlinks>
  <pageMargins left="0.70866141732283472" right="0.70866141732283472" top="0.74803149606299213" bottom="0.74803149606299213" header="0.31496062992125984" footer="0.31496062992125984"/>
  <pageSetup paperSize="9" pageOrder="overThenDown" orientation="landscape" verticalDpi="0" r:id="rId2"/>
  <headerFooter>
    <oddHeader>&amp;LUpphandlingsmyndigheten&amp;RMiljöspendanalys fördelningsnyckel EL Process-LCA-metod</oddHeader>
    <oddFooter>&amp;F</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FF31-DB44-4F9C-8F6F-D6CC311F9C06}">
  <dimension ref="A6:R29"/>
  <sheetViews>
    <sheetView zoomScale="80" zoomScaleNormal="80" workbookViewId="0">
      <selection activeCell="D2" sqref="D2"/>
    </sheetView>
  </sheetViews>
  <sheetFormatPr defaultRowHeight="14.4" x14ac:dyDescent="0.3"/>
  <cols>
    <col min="1" max="1" width="1.21875" customWidth="1"/>
    <col min="2" max="2" width="15.21875" customWidth="1"/>
    <col min="3" max="3" width="26.109375" customWidth="1"/>
    <col min="4" max="4" width="14.77734375" customWidth="1"/>
    <col min="5" max="5" width="20.77734375" customWidth="1"/>
    <col min="6" max="6" width="89.6640625" bestFit="1" customWidth="1"/>
    <col min="7" max="7" width="20.33203125" customWidth="1"/>
    <col min="8" max="8" width="14.88671875" customWidth="1"/>
    <col min="9" max="9" width="36.109375" customWidth="1"/>
    <col min="10" max="10" width="3.77734375" customWidth="1"/>
    <col min="11" max="11" width="17.6640625" customWidth="1"/>
    <col min="12" max="12" width="4.21875" customWidth="1"/>
    <col min="13" max="13" width="49.33203125" bestFit="1" customWidth="1"/>
    <col min="14" max="14" width="4.109375" customWidth="1"/>
    <col min="15" max="15" width="66.88671875" bestFit="1" customWidth="1"/>
  </cols>
  <sheetData>
    <row r="6" spans="1:18" s="15" customFormat="1" ht="23.4" x14ac:dyDescent="0.45">
      <c r="A6" s="16" t="s">
        <v>68</v>
      </c>
      <c r="B6" s="17"/>
      <c r="C6" s="17"/>
    </row>
    <row r="7" spans="1:18" s="15" customFormat="1" ht="18" x14ac:dyDescent="0.35">
      <c r="A7" s="24" t="s">
        <v>74</v>
      </c>
      <c r="B7" s="23"/>
      <c r="C7" s="23"/>
    </row>
    <row r="8" spans="1:18" s="15" customFormat="1" ht="18.600000000000001" thickBot="1" x14ac:dyDescent="0.4">
      <c r="A8" s="20" t="s">
        <v>215</v>
      </c>
      <c r="B8" s="17"/>
      <c r="C8" s="17"/>
      <c r="F8" s="81" t="s">
        <v>222</v>
      </c>
      <c r="I8" s="15" t="s">
        <v>0</v>
      </c>
    </row>
    <row r="9" spans="1:18" s="15" customFormat="1" ht="18.600000000000001" thickBot="1" x14ac:dyDescent="0.4">
      <c r="B9" s="27" t="s">
        <v>18</v>
      </c>
      <c r="C9" s="27" t="s">
        <v>19</v>
      </c>
      <c r="D9" s="27"/>
      <c r="F9" s="19" t="s">
        <v>65</v>
      </c>
      <c r="I9" s="9" t="s">
        <v>62</v>
      </c>
      <c r="J9" s="9"/>
      <c r="K9" s="35"/>
      <c r="L9" s="35"/>
      <c r="M9" s="35"/>
      <c r="N9" s="36"/>
      <c r="O9" s="36"/>
    </row>
    <row r="10" spans="1:18" s="15" customFormat="1" ht="43.8" thickBot="1" x14ac:dyDescent="0.35">
      <c r="A10" s="18"/>
      <c r="B10" s="41"/>
      <c r="C10" s="17"/>
      <c r="D10" s="22"/>
      <c r="F10" s="21" t="s">
        <v>66</v>
      </c>
      <c r="I10" s="82" t="s">
        <v>223</v>
      </c>
      <c r="J10" s="10"/>
      <c r="K10" s="82" t="s">
        <v>224</v>
      </c>
      <c r="L10" s="10"/>
      <c r="M10" s="11"/>
      <c r="N10" s="36"/>
      <c r="O10" s="12" t="s">
        <v>228</v>
      </c>
    </row>
    <row r="11" spans="1:18" s="15" customFormat="1" ht="15" thickBot="1" x14ac:dyDescent="0.35">
      <c r="F11" s="2" t="s">
        <v>67</v>
      </c>
      <c r="I11" s="10"/>
      <c r="J11" s="10"/>
      <c r="K11" s="10"/>
      <c r="L11" s="10"/>
      <c r="M11" s="11" t="s">
        <v>60</v>
      </c>
      <c r="N11" s="36"/>
      <c r="O11" s="11" t="s">
        <v>70</v>
      </c>
    </row>
    <row r="12" spans="1:18" s="5" customFormat="1" ht="16.2" thickBot="1" x14ac:dyDescent="0.35">
      <c r="E12" s="6"/>
      <c r="F12" s="7"/>
      <c r="I12" s="10"/>
      <c r="J12" s="10"/>
      <c r="K12" s="83" t="s">
        <v>167</v>
      </c>
      <c r="L12" s="10"/>
      <c r="M12" s="1">
        <f>SUM(M28)</f>
        <v>0</v>
      </c>
      <c r="N12" s="36"/>
      <c r="O12" s="45">
        <f>SUM(O28)</f>
        <v>0</v>
      </c>
    </row>
    <row r="13" spans="1:18" s="5" customFormat="1" ht="15.6" x14ac:dyDescent="0.3">
      <c r="A13" s="70"/>
      <c r="E13" s="6"/>
      <c r="F13" s="69"/>
      <c r="I13" s="10"/>
      <c r="J13" s="10"/>
      <c r="K13" s="84"/>
      <c r="L13" s="10"/>
      <c r="M13" s="10" t="s">
        <v>0</v>
      </c>
      <c r="N13" s="36"/>
      <c r="O13" s="10" t="s">
        <v>61</v>
      </c>
    </row>
    <row r="14" spans="1:18" s="5" customFormat="1" ht="15" thickBot="1" x14ac:dyDescent="0.35">
      <c r="C14" s="74"/>
      <c r="E14" s="6"/>
      <c r="F14" s="75"/>
      <c r="I14" s="10" t="s">
        <v>71</v>
      </c>
      <c r="J14" s="10"/>
      <c r="K14" s="84"/>
      <c r="L14" s="10"/>
      <c r="M14" s="10" t="s">
        <v>63</v>
      </c>
      <c r="N14" s="36"/>
      <c r="O14" s="36"/>
    </row>
    <row r="15" spans="1:18" s="5" customFormat="1" ht="15" thickBot="1" x14ac:dyDescent="0.35">
      <c r="E15" s="6"/>
      <c r="F15" s="7"/>
      <c r="I15" s="14">
        <f>SUM(1-I28)</f>
        <v>0</v>
      </c>
      <c r="J15" s="48"/>
      <c r="K15" s="84"/>
      <c r="L15" s="10"/>
      <c r="M15" s="13">
        <f>SUM($B$10-$M$28)</f>
        <v>0</v>
      </c>
      <c r="N15" s="36"/>
      <c r="O15" s="36"/>
    </row>
    <row r="16" spans="1:18" ht="130.80000000000001" customHeight="1" thickBot="1" x14ac:dyDescent="0.35">
      <c r="A16" s="25"/>
      <c r="B16" s="33" t="s">
        <v>57</v>
      </c>
      <c r="C16" s="33" t="s">
        <v>58</v>
      </c>
      <c r="D16" s="33" t="s">
        <v>16</v>
      </c>
      <c r="E16" s="33" t="s">
        <v>17</v>
      </c>
      <c r="F16" s="33" t="s">
        <v>55</v>
      </c>
      <c r="G16" s="33" t="s">
        <v>69</v>
      </c>
      <c r="H16" s="33" t="s">
        <v>56</v>
      </c>
      <c r="I16" s="34" t="s">
        <v>225</v>
      </c>
      <c r="J16" s="34"/>
      <c r="K16" s="85"/>
      <c r="L16" s="37"/>
      <c r="M16" s="38" t="s">
        <v>226</v>
      </c>
      <c r="N16" s="38"/>
      <c r="O16" s="38" t="s">
        <v>227</v>
      </c>
      <c r="R16" t="s">
        <v>0</v>
      </c>
    </row>
    <row r="17" spans="1:18" ht="16.2" thickTop="1" x14ac:dyDescent="0.3">
      <c r="A17" s="25"/>
      <c r="B17" s="25"/>
      <c r="C17" s="26"/>
      <c r="D17" s="27" t="s">
        <v>18</v>
      </c>
      <c r="E17" s="27" t="s">
        <v>18</v>
      </c>
      <c r="F17" s="27" t="s">
        <v>19</v>
      </c>
      <c r="G17" s="26">
        <v>0.14284034895515951</v>
      </c>
      <c r="H17" s="26" t="s">
        <v>7</v>
      </c>
      <c r="I17" s="48"/>
      <c r="J17" s="48"/>
      <c r="K17" s="49"/>
      <c r="L17" s="49"/>
      <c r="M17" s="50" t="s">
        <v>0</v>
      </c>
      <c r="N17" s="49"/>
      <c r="O17" s="51"/>
    </row>
    <row r="18" spans="1:18" x14ac:dyDescent="0.3">
      <c r="A18" s="25"/>
      <c r="B18" s="28">
        <v>83101800</v>
      </c>
      <c r="C18" s="28" t="s">
        <v>2</v>
      </c>
      <c r="D18" s="29" t="s">
        <v>3</v>
      </c>
      <c r="E18" s="29" t="s">
        <v>3</v>
      </c>
      <c r="F18" s="30" t="s">
        <v>1</v>
      </c>
      <c r="G18" s="30"/>
      <c r="H18" s="30"/>
      <c r="I18" s="25"/>
      <c r="J18" s="25"/>
      <c r="K18" s="25"/>
      <c r="L18" s="25"/>
      <c r="M18" s="25"/>
      <c r="N18" s="25"/>
      <c r="O18" s="39"/>
    </row>
    <row r="19" spans="1:18" ht="15.6" x14ac:dyDescent="0.3">
      <c r="A19" s="25"/>
      <c r="B19" s="30"/>
      <c r="C19" s="30"/>
      <c r="D19" s="29" t="s">
        <v>3</v>
      </c>
      <c r="E19" s="29" t="s">
        <v>4</v>
      </c>
      <c r="F19" s="30" t="s">
        <v>10</v>
      </c>
      <c r="G19" s="31">
        <v>3.5582768295534251E-2</v>
      </c>
      <c r="H19" s="32" t="s">
        <v>59</v>
      </c>
      <c r="I19" s="42"/>
      <c r="J19" s="25"/>
      <c r="K19" s="72">
        <v>1</v>
      </c>
      <c r="L19" s="25"/>
      <c r="M19" s="58">
        <f>SUM(($B$10/K19)*I19)</f>
        <v>0</v>
      </c>
      <c r="N19" s="25"/>
      <c r="O19" s="46">
        <f t="shared" ref="O19:O26" si="0">SUM(M19*G19)</f>
        <v>0</v>
      </c>
    </row>
    <row r="20" spans="1:18" ht="15.6" x14ac:dyDescent="0.3">
      <c r="A20" s="25"/>
      <c r="B20" s="30"/>
      <c r="C20" s="30" t="s">
        <v>0</v>
      </c>
      <c r="D20" s="29" t="s">
        <v>3</v>
      </c>
      <c r="E20" s="29" t="s">
        <v>5</v>
      </c>
      <c r="F20" s="30" t="s">
        <v>11</v>
      </c>
      <c r="G20" s="31">
        <v>6.9289489136817373E-2</v>
      </c>
      <c r="H20" s="32" t="s">
        <v>59</v>
      </c>
      <c r="I20" s="42"/>
      <c r="J20" s="25"/>
      <c r="K20" s="72">
        <v>1</v>
      </c>
      <c r="L20" s="25"/>
      <c r="M20" s="58">
        <f t="shared" ref="M20:M26" si="1">SUM(($B$10/K20)*I20)</f>
        <v>0</v>
      </c>
      <c r="N20" s="25"/>
      <c r="O20" s="44">
        <f t="shared" si="0"/>
        <v>0</v>
      </c>
    </row>
    <row r="21" spans="1:18" ht="15.6" x14ac:dyDescent="0.3">
      <c r="A21" s="25"/>
      <c r="B21" s="30"/>
      <c r="C21" s="30"/>
      <c r="D21" s="29" t="s">
        <v>3</v>
      </c>
      <c r="E21" s="29" t="s">
        <v>6</v>
      </c>
      <c r="F21" s="30" t="s">
        <v>12</v>
      </c>
      <c r="G21" s="31">
        <v>7.6568229122033774E-2</v>
      </c>
      <c r="H21" s="32" t="s">
        <v>59</v>
      </c>
      <c r="I21" s="42"/>
      <c r="J21" s="25"/>
      <c r="K21" s="72">
        <v>1</v>
      </c>
      <c r="L21" s="25"/>
      <c r="M21" s="58">
        <f t="shared" si="1"/>
        <v>0</v>
      </c>
      <c r="N21" s="25"/>
      <c r="O21" s="44">
        <f t="shared" si="0"/>
        <v>0</v>
      </c>
      <c r="R21" t="s">
        <v>0</v>
      </c>
    </row>
    <row r="22" spans="1:18" ht="15.6" x14ac:dyDescent="0.3">
      <c r="A22" s="25"/>
      <c r="B22" s="30"/>
      <c r="C22" s="30"/>
      <c r="D22" s="29" t="s">
        <v>3</v>
      </c>
      <c r="E22" s="29" t="s">
        <v>7</v>
      </c>
      <c r="F22" s="30" t="s">
        <v>13</v>
      </c>
      <c r="G22" s="31">
        <v>0.14284034895515951</v>
      </c>
      <c r="H22" s="32" t="s">
        <v>59</v>
      </c>
      <c r="I22" s="42">
        <v>1</v>
      </c>
      <c r="J22" s="25"/>
      <c r="K22" s="73">
        <v>1.167</v>
      </c>
      <c r="L22" s="25"/>
      <c r="M22" s="58">
        <f>SUM(($B$10/K22)*I22)</f>
        <v>0</v>
      </c>
      <c r="N22" s="25"/>
      <c r="O22" s="44">
        <f t="shared" si="0"/>
        <v>0</v>
      </c>
    </row>
    <row r="23" spans="1:18" ht="15.6" x14ac:dyDescent="0.3">
      <c r="A23" s="25"/>
      <c r="B23" s="30"/>
      <c r="C23" s="30" t="s">
        <v>0</v>
      </c>
      <c r="D23" s="29" t="s">
        <v>3</v>
      </c>
      <c r="E23" s="29" t="s">
        <v>8</v>
      </c>
      <c r="F23" s="30" t="s">
        <v>51</v>
      </c>
      <c r="G23" s="31">
        <v>1.7691671412897226E-2</v>
      </c>
      <c r="H23" s="32" t="s">
        <v>59</v>
      </c>
      <c r="I23" s="42"/>
      <c r="J23" s="25"/>
      <c r="K23" s="72">
        <v>1</v>
      </c>
      <c r="L23" s="25"/>
      <c r="M23" s="58">
        <f t="shared" si="1"/>
        <v>0</v>
      </c>
      <c r="N23" s="25"/>
      <c r="O23" s="44">
        <f t="shared" si="0"/>
        <v>0</v>
      </c>
      <c r="P23" t="s">
        <v>0</v>
      </c>
    </row>
    <row r="24" spans="1:18" ht="15.6" x14ac:dyDescent="0.3">
      <c r="A24" s="25"/>
      <c r="B24" s="30"/>
      <c r="C24" s="30"/>
      <c r="D24" s="29" t="s">
        <v>3</v>
      </c>
      <c r="E24" s="29" t="s">
        <v>9</v>
      </c>
      <c r="F24" s="30" t="s">
        <v>52</v>
      </c>
      <c r="G24" s="31">
        <v>2.9050736497545009E-2</v>
      </c>
      <c r="H24" s="32" t="s">
        <v>59</v>
      </c>
      <c r="I24" s="42"/>
      <c r="J24" s="25"/>
      <c r="K24" s="72">
        <v>1</v>
      </c>
      <c r="L24" s="25"/>
      <c r="M24" s="58">
        <f t="shared" si="1"/>
        <v>0</v>
      </c>
      <c r="N24" s="25"/>
      <c r="O24" s="44">
        <f t="shared" si="0"/>
        <v>0</v>
      </c>
    </row>
    <row r="25" spans="1:18" ht="15.6" x14ac:dyDescent="0.3">
      <c r="A25" s="25"/>
      <c r="B25" s="30"/>
      <c r="C25" s="30"/>
      <c r="D25" s="29" t="s">
        <v>3</v>
      </c>
      <c r="E25" s="29" t="s">
        <v>14</v>
      </c>
      <c r="F25" s="30" t="s">
        <v>53</v>
      </c>
      <c r="G25" s="31">
        <v>7.841117216117216E-3</v>
      </c>
      <c r="H25" s="32" t="s">
        <v>59</v>
      </c>
      <c r="I25" s="42"/>
      <c r="J25" s="25"/>
      <c r="K25" s="72">
        <v>1</v>
      </c>
      <c r="L25" s="25"/>
      <c r="M25" s="58">
        <f t="shared" si="1"/>
        <v>0</v>
      </c>
      <c r="N25" s="25"/>
      <c r="O25" s="44">
        <f t="shared" si="0"/>
        <v>0</v>
      </c>
    </row>
    <row r="26" spans="1:18" ht="15.6" x14ac:dyDescent="0.3">
      <c r="A26" s="25"/>
      <c r="B26" s="30"/>
      <c r="C26" s="30"/>
      <c r="D26" s="29" t="s">
        <v>3</v>
      </c>
      <c r="E26" s="29" t="s">
        <v>15</v>
      </c>
      <c r="F26" s="30" t="s">
        <v>54</v>
      </c>
      <c r="G26" s="31">
        <v>9.5164027149321262E-2</v>
      </c>
      <c r="H26" s="32" t="s">
        <v>59</v>
      </c>
      <c r="I26" s="42"/>
      <c r="J26" s="25"/>
      <c r="K26" s="72">
        <v>1</v>
      </c>
      <c r="L26" s="25"/>
      <c r="M26" s="58">
        <f t="shared" si="1"/>
        <v>0</v>
      </c>
      <c r="N26" s="25"/>
      <c r="O26" s="44">
        <f t="shared" si="0"/>
        <v>0</v>
      </c>
    </row>
    <row r="27" spans="1:18" x14ac:dyDescent="0.3">
      <c r="A27" s="25"/>
      <c r="B27" s="25"/>
      <c r="C27" s="25"/>
      <c r="D27" s="25"/>
      <c r="E27" s="25"/>
      <c r="F27" s="25"/>
      <c r="G27" s="25"/>
      <c r="H27" s="25"/>
      <c r="I27" s="43"/>
      <c r="J27" s="43"/>
      <c r="K27" s="25"/>
      <c r="L27" s="25"/>
      <c r="M27" s="25"/>
      <c r="N27" s="25"/>
      <c r="O27" s="25"/>
    </row>
    <row r="28" spans="1:18" x14ac:dyDescent="0.3">
      <c r="A28" s="25"/>
      <c r="B28" s="25"/>
      <c r="C28" s="25"/>
      <c r="D28" s="25"/>
      <c r="E28" s="25"/>
      <c r="F28" s="25"/>
      <c r="G28" s="25"/>
      <c r="H28" s="25"/>
      <c r="I28" s="47">
        <f>SUM((I19:I26))</f>
        <v>1</v>
      </c>
      <c r="J28" s="71"/>
      <c r="K28" s="25"/>
      <c r="L28" s="25"/>
      <c r="M28" s="3">
        <f>SUM(M19:M26)</f>
        <v>0</v>
      </c>
      <c r="N28" s="25"/>
      <c r="O28" s="3">
        <f>SUM(O19:O26)</f>
        <v>0</v>
      </c>
    </row>
    <row r="29" spans="1:18" x14ac:dyDescent="0.3">
      <c r="A29" s="25"/>
      <c r="B29" s="25"/>
      <c r="C29" s="25"/>
      <c r="D29" s="25"/>
      <c r="E29" s="25"/>
      <c r="F29" s="25"/>
      <c r="G29" s="25"/>
      <c r="H29" s="25"/>
      <c r="I29" s="40" t="s">
        <v>64</v>
      </c>
      <c r="J29" s="40"/>
      <c r="K29" s="25" t="s">
        <v>0</v>
      </c>
      <c r="L29" s="25"/>
      <c r="M29" s="40" t="s">
        <v>64</v>
      </c>
      <c r="N29" s="25"/>
      <c r="O29" s="40" t="s">
        <v>64</v>
      </c>
    </row>
  </sheetData>
  <mergeCells count="1">
    <mergeCell ref="K12:K16"/>
  </mergeCells>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3678-D8CA-4175-937F-527FD13E3DBC}">
  <dimension ref="A6:J54"/>
  <sheetViews>
    <sheetView workbookViewId="0">
      <selection activeCell="C2" sqref="C2"/>
    </sheetView>
  </sheetViews>
  <sheetFormatPr defaultRowHeight="14.4" x14ac:dyDescent="0.3"/>
  <cols>
    <col min="2" max="2" width="28.6640625" customWidth="1"/>
    <col min="3" max="3" width="12.6640625" customWidth="1"/>
    <col min="4" max="4" width="11.88671875" bestFit="1" customWidth="1"/>
  </cols>
  <sheetData>
    <row r="6" spans="1:2" ht="21" x14ac:dyDescent="0.4">
      <c r="A6" s="59" t="s">
        <v>174</v>
      </c>
    </row>
    <row r="8" spans="1:2" ht="21" x14ac:dyDescent="0.4">
      <c r="B8" s="59" t="s">
        <v>130</v>
      </c>
    </row>
    <row r="9" spans="1:2" ht="15.6" x14ac:dyDescent="0.3">
      <c r="B9" s="60" t="s">
        <v>131</v>
      </c>
    </row>
    <row r="10" spans="1:2" ht="15.6" x14ac:dyDescent="0.3">
      <c r="B10" s="60" t="s">
        <v>132</v>
      </c>
    </row>
    <row r="11" spans="1:2" ht="15.6" x14ac:dyDescent="0.3">
      <c r="B11" s="60" t="s">
        <v>145</v>
      </c>
    </row>
    <row r="12" spans="1:2" ht="15.6" x14ac:dyDescent="0.3">
      <c r="B12" s="60" t="s">
        <v>146</v>
      </c>
    </row>
    <row r="13" spans="1:2" ht="15.6" x14ac:dyDescent="0.3">
      <c r="B13" s="60" t="s">
        <v>144</v>
      </c>
    </row>
    <row r="14" spans="1:2" ht="15.6" x14ac:dyDescent="0.3">
      <c r="B14" s="60" t="s">
        <v>133</v>
      </c>
    </row>
    <row r="15" spans="1:2" ht="15.6" x14ac:dyDescent="0.3">
      <c r="B15" s="60" t="s">
        <v>134</v>
      </c>
    </row>
    <row r="16" spans="1:2" ht="15.6" x14ac:dyDescent="0.3">
      <c r="B16" s="60" t="s">
        <v>135</v>
      </c>
    </row>
    <row r="17" spans="1:10" ht="15.6" x14ac:dyDescent="0.3">
      <c r="B17" s="60" t="s">
        <v>136</v>
      </c>
    </row>
    <row r="18" spans="1:10" ht="15.6" x14ac:dyDescent="0.3">
      <c r="B18" s="60"/>
    </row>
    <row r="19" spans="1:10" ht="21" x14ac:dyDescent="0.4">
      <c r="A19" t="s">
        <v>0</v>
      </c>
      <c r="B19" s="59" t="s">
        <v>137</v>
      </c>
      <c r="J19" s="62" t="s">
        <v>0</v>
      </c>
    </row>
    <row r="20" spans="1:10" ht="15.6" x14ac:dyDescent="0.3">
      <c r="A20" s="60"/>
      <c r="B20" s="60" t="s">
        <v>176</v>
      </c>
      <c r="J20" s="62"/>
    </row>
    <row r="21" spans="1:10" ht="15.6" x14ac:dyDescent="0.3">
      <c r="A21" s="60"/>
      <c r="B21" s="60" t="s">
        <v>177</v>
      </c>
    </row>
    <row r="22" spans="1:10" ht="15.6" x14ac:dyDescent="0.3">
      <c r="A22" s="60"/>
      <c r="B22" s="60" t="s">
        <v>178</v>
      </c>
    </row>
    <row r="23" spans="1:10" ht="15.6" x14ac:dyDescent="0.3">
      <c r="B23" s="60" t="s">
        <v>180</v>
      </c>
    </row>
    <row r="24" spans="1:10" ht="15.6" x14ac:dyDescent="0.3">
      <c r="B24" s="60" t="s">
        <v>175</v>
      </c>
    </row>
    <row r="25" spans="1:10" ht="15.6" x14ac:dyDescent="0.3">
      <c r="B25" s="60" t="s">
        <v>181</v>
      </c>
    </row>
    <row r="26" spans="1:10" ht="15.6" x14ac:dyDescent="0.3">
      <c r="B26" s="60" t="s">
        <v>179</v>
      </c>
    </row>
    <row r="27" spans="1:10" ht="15.6" x14ac:dyDescent="0.3">
      <c r="B27" s="60" t="s">
        <v>138</v>
      </c>
    </row>
    <row r="28" spans="1:10" ht="15.6" x14ac:dyDescent="0.3">
      <c r="B28" s="60" t="s">
        <v>190</v>
      </c>
    </row>
    <row r="29" spans="1:10" ht="15.6" x14ac:dyDescent="0.3">
      <c r="B29" s="60"/>
    </row>
    <row r="30" spans="1:10" ht="21" x14ac:dyDescent="0.4">
      <c r="B30" s="59" t="s">
        <v>168</v>
      </c>
    </row>
    <row r="31" spans="1:10" ht="15.6" x14ac:dyDescent="0.3">
      <c r="B31" s="60" t="s">
        <v>169</v>
      </c>
    </row>
    <row r="32" spans="1:10" ht="15.6" x14ac:dyDescent="0.3">
      <c r="B32" s="60" t="s">
        <v>170</v>
      </c>
    </row>
    <row r="33" spans="2:4" ht="15.6" x14ac:dyDescent="0.3">
      <c r="B33" s="60" t="s">
        <v>171</v>
      </c>
    </row>
    <row r="34" spans="2:4" ht="15.6" x14ac:dyDescent="0.3">
      <c r="B34" s="60" t="s">
        <v>172</v>
      </c>
    </row>
    <row r="36" spans="2:4" ht="21" x14ac:dyDescent="0.4">
      <c r="B36" s="59" t="s">
        <v>139</v>
      </c>
    </row>
    <row r="37" spans="2:4" ht="15.6" x14ac:dyDescent="0.3">
      <c r="B37" s="61" t="s">
        <v>140</v>
      </c>
    </row>
    <row r="38" spans="2:4" ht="15.6" x14ac:dyDescent="0.3">
      <c r="B38" s="60" t="s">
        <v>141</v>
      </c>
    </row>
    <row r="39" spans="2:4" ht="15.6" x14ac:dyDescent="0.3">
      <c r="B39" s="60" t="s">
        <v>142</v>
      </c>
    </row>
    <row r="41" spans="2:4" ht="21" x14ac:dyDescent="0.4">
      <c r="B41" s="59" t="s">
        <v>206</v>
      </c>
    </row>
    <row r="42" spans="2:4" x14ac:dyDescent="0.3">
      <c r="B42" t="s">
        <v>209</v>
      </c>
    </row>
    <row r="43" spans="2:4" x14ac:dyDescent="0.3">
      <c r="B43" t="s">
        <v>210</v>
      </c>
    </row>
    <row r="44" spans="2:4" x14ac:dyDescent="0.3">
      <c r="B44" t="s">
        <v>207</v>
      </c>
    </row>
    <row r="45" spans="2:4" x14ac:dyDescent="0.3">
      <c r="B45" t="s">
        <v>208</v>
      </c>
    </row>
    <row r="47" spans="2:4" ht="21" x14ac:dyDescent="0.4">
      <c r="B47" s="59" t="s">
        <v>211</v>
      </c>
    </row>
    <row r="48" spans="2:4" x14ac:dyDescent="0.3">
      <c r="B48" t="s">
        <v>212</v>
      </c>
      <c r="D48" s="77" t="s">
        <v>213</v>
      </c>
    </row>
    <row r="49" spans="2:4" x14ac:dyDescent="0.3">
      <c r="D49" t="s">
        <v>214</v>
      </c>
    </row>
    <row r="51" spans="2:4" ht="21" x14ac:dyDescent="0.4">
      <c r="B51" s="59" t="s">
        <v>216</v>
      </c>
    </row>
    <row r="52" spans="2:4" x14ac:dyDescent="0.3">
      <c r="B52" s="78" t="s">
        <v>217</v>
      </c>
      <c r="C52" s="79"/>
      <c r="D52" s="79" t="s">
        <v>218</v>
      </c>
    </row>
    <row r="53" spans="2:4" x14ac:dyDescent="0.3">
      <c r="B53" s="80" t="s">
        <v>219</v>
      </c>
      <c r="C53" s="80"/>
      <c r="D53" s="80" t="s">
        <v>220</v>
      </c>
    </row>
    <row r="54" spans="2:4" x14ac:dyDescent="0.3">
      <c r="B54" t="s">
        <v>221</v>
      </c>
      <c r="D54" t="s">
        <v>236</v>
      </c>
    </row>
  </sheetData>
  <hyperlinks>
    <hyperlink ref="D48" r:id="rId1" xr:uid="{B44D9D6D-7713-4C37-A7D3-44CDF19A18A3}"/>
  </hyperlinks>
  <pageMargins left="0.70866141732283472" right="0.70866141732283472" top="0.74803149606299213" bottom="0.74803149606299213" header="0.31496062992125984" footer="0.31496062992125984"/>
  <pageSetup paperSize="9" pageOrder="overThenDown" orientation="landscape" verticalDpi="0" r:id="rId2"/>
  <headerFooter>
    <oddHeader>&amp;LUpphandlingsmyndigheten&amp;RMiljöspendanalys fördelningsnyckel fjärrvärme, Process-LCA-metod</oddHeader>
    <oddFooter>&amp;F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08BF-4DC6-4F1C-B68D-DC8FD77D646A}">
  <dimension ref="A6:R35"/>
  <sheetViews>
    <sheetView zoomScale="80" zoomScaleNormal="80" workbookViewId="0">
      <selection activeCell="D1" sqref="D1"/>
    </sheetView>
  </sheetViews>
  <sheetFormatPr defaultRowHeight="14.4" x14ac:dyDescent="0.3"/>
  <cols>
    <col min="1" max="1" width="1.21875" customWidth="1"/>
    <col min="2" max="2" width="15.21875" customWidth="1"/>
    <col min="3" max="3" width="21.33203125" customWidth="1"/>
    <col min="4" max="4" width="14.77734375" customWidth="1"/>
    <col min="5" max="5" width="15.77734375" customWidth="1"/>
    <col min="6" max="6" width="89.6640625" bestFit="1" customWidth="1"/>
    <col min="7" max="7" width="20.33203125" customWidth="1"/>
    <col min="8" max="8" width="14.88671875" customWidth="1"/>
    <col min="9" max="9" width="36.109375" customWidth="1"/>
    <col min="10" max="10" width="4.21875" customWidth="1"/>
    <col min="11" max="11" width="27.21875" customWidth="1"/>
    <col min="12" max="12" width="4.21875" customWidth="1"/>
    <col min="13" max="13" width="49.33203125" bestFit="1" customWidth="1"/>
    <col min="14" max="14" width="4.109375" customWidth="1"/>
    <col min="15" max="15" width="66.88671875" bestFit="1" customWidth="1"/>
  </cols>
  <sheetData>
    <row r="6" spans="1:18" s="15" customFormat="1" ht="23.4" x14ac:dyDescent="0.45">
      <c r="A6" s="16" t="s">
        <v>72</v>
      </c>
      <c r="B6" s="17"/>
      <c r="C6" s="17"/>
    </row>
    <row r="7" spans="1:18" s="15" customFormat="1" ht="18" x14ac:dyDescent="0.35">
      <c r="A7" s="24" t="s">
        <v>73</v>
      </c>
      <c r="B7" s="23"/>
      <c r="C7" s="23"/>
      <c r="D7" s="23"/>
      <c r="E7" s="23"/>
    </row>
    <row r="8" spans="1:18" s="15" customFormat="1" ht="18.600000000000001" thickBot="1" x14ac:dyDescent="0.4">
      <c r="A8" s="86" t="s">
        <v>215</v>
      </c>
      <c r="B8" s="87"/>
      <c r="C8" s="87"/>
      <c r="D8" s="87"/>
      <c r="E8" s="88"/>
      <c r="F8" s="81" t="s">
        <v>222</v>
      </c>
      <c r="I8" s="15" t="s">
        <v>0</v>
      </c>
    </row>
    <row r="9" spans="1:18" s="15" customFormat="1" ht="18.600000000000001" thickBot="1" x14ac:dyDescent="0.4">
      <c r="B9" s="27" t="s">
        <v>20</v>
      </c>
      <c r="C9" s="27" t="s">
        <v>21</v>
      </c>
      <c r="D9" s="27"/>
      <c r="F9" s="19" t="s">
        <v>65</v>
      </c>
      <c r="I9" s="9" t="s">
        <v>62</v>
      </c>
      <c r="J9" s="35"/>
      <c r="K9" s="35"/>
      <c r="L9" s="35"/>
      <c r="M9" s="35"/>
      <c r="N9" s="36"/>
      <c r="O9" s="36"/>
    </row>
    <row r="10" spans="1:18" s="15" customFormat="1" ht="43.8" thickBot="1" x14ac:dyDescent="0.35">
      <c r="A10" s="18"/>
      <c r="B10" s="41"/>
      <c r="C10" s="17"/>
      <c r="D10" s="22" t="s">
        <v>0</v>
      </c>
      <c r="F10" s="21" t="s">
        <v>66</v>
      </c>
      <c r="I10" s="82" t="s">
        <v>223</v>
      </c>
      <c r="J10" s="10"/>
      <c r="K10" s="82" t="s">
        <v>224</v>
      </c>
      <c r="L10" s="10"/>
      <c r="M10" s="11"/>
      <c r="N10" s="36"/>
      <c r="O10" s="12" t="s">
        <v>229</v>
      </c>
    </row>
    <row r="11" spans="1:18" s="15" customFormat="1" ht="15" thickBot="1" x14ac:dyDescent="0.35">
      <c r="F11" s="2" t="s">
        <v>67</v>
      </c>
      <c r="I11" s="10"/>
      <c r="J11" s="10"/>
      <c r="K11" s="10"/>
      <c r="L11" s="10"/>
      <c r="M11" s="11" t="s">
        <v>60</v>
      </c>
      <c r="N11" s="36"/>
      <c r="O11" s="11" t="s">
        <v>70</v>
      </c>
    </row>
    <row r="12" spans="1:18" s="5" customFormat="1" ht="16.2" customHeight="1" thickBot="1" x14ac:dyDescent="0.35">
      <c r="E12" s="6"/>
      <c r="F12" s="7"/>
      <c r="I12" s="10"/>
      <c r="J12" s="10"/>
      <c r="K12" s="83" t="s">
        <v>167</v>
      </c>
      <c r="L12" s="10"/>
      <c r="M12" s="1">
        <f>SUM(M29)</f>
        <v>0</v>
      </c>
      <c r="N12" s="36"/>
      <c r="O12" s="45">
        <f>SUM(O29)</f>
        <v>0</v>
      </c>
    </row>
    <row r="13" spans="1:18" s="5" customFormat="1" x14ac:dyDescent="0.3">
      <c r="E13" s="6"/>
      <c r="F13" s="7"/>
      <c r="I13" s="10"/>
      <c r="J13" s="10"/>
      <c r="K13" s="84"/>
      <c r="L13" s="10"/>
      <c r="M13" s="10" t="s">
        <v>0</v>
      </c>
      <c r="N13" s="36"/>
      <c r="O13" s="10" t="s">
        <v>61</v>
      </c>
    </row>
    <row r="14" spans="1:18" s="5" customFormat="1" ht="15" thickBot="1" x14ac:dyDescent="0.35">
      <c r="E14" s="6"/>
      <c r="F14" s="7"/>
      <c r="I14" s="10" t="s">
        <v>71</v>
      </c>
      <c r="J14" s="10"/>
      <c r="K14" s="84"/>
      <c r="L14" s="10"/>
      <c r="M14" s="10" t="s">
        <v>63</v>
      </c>
      <c r="N14" s="36"/>
      <c r="O14" s="36"/>
    </row>
    <row r="15" spans="1:18" s="5" customFormat="1" ht="15" thickBot="1" x14ac:dyDescent="0.35">
      <c r="E15" s="6"/>
      <c r="F15" s="7"/>
      <c r="I15" s="14">
        <f>SUM(1-I29)</f>
        <v>0</v>
      </c>
      <c r="J15" s="10"/>
      <c r="K15" s="84"/>
      <c r="L15" s="10"/>
      <c r="M15" s="13">
        <f>SUM($B$10-$M$29)</f>
        <v>0</v>
      </c>
      <c r="N15" s="36"/>
      <c r="O15" s="36"/>
    </row>
    <row r="16" spans="1:18" ht="78.599999999999994" thickBot="1" x14ac:dyDescent="0.35">
      <c r="A16" s="25"/>
      <c r="B16" s="33" t="s">
        <v>57</v>
      </c>
      <c r="C16" s="33" t="s">
        <v>58</v>
      </c>
      <c r="D16" s="33" t="s">
        <v>16</v>
      </c>
      <c r="E16" s="33" t="s">
        <v>17</v>
      </c>
      <c r="F16" s="33" t="s">
        <v>55</v>
      </c>
      <c r="G16" s="33" t="s">
        <v>69</v>
      </c>
      <c r="H16" s="33" t="s">
        <v>56</v>
      </c>
      <c r="I16" s="34" t="s">
        <v>233</v>
      </c>
      <c r="J16" s="37"/>
      <c r="K16" s="85"/>
      <c r="L16" s="37"/>
      <c r="M16" s="38" t="s">
        <v>226</v>
      </c>
      <c r="N16" s="38"/>
      <c r="O16" s="38" t="s">
        <v>227</v>
      </c>
      <c r="R16" t="s">
        <v>0</v>
      </c>
    </row>
    <row r="17" spans="1:18" ht="16.2" thickTop="1" x14ac:dyDescent="0.3">
      <c r="A17" s="25"/>
      <c r="B17" s="25"/>
      <c r="C17" s="26"/>
      <c r="D17" s="27" t="s">
        <v>20</v>
      </c>
      <c r="E17" s="27" t="s">
        <v>20</v>
      </c>
      <c r="F17" s="27" t="s">
        <v>21</v>
      </c>
      <c r="G17" s="26">
        <v>0.11501034099367761</v>
      </c>
      <c r="H17" s="26" t="s">
        <v>76</v>
      </c>
      <c r="I17" s="48"/>
      <c r="J17" s="49"/>
      <c r="K17" s="49"/>
      <c r="L17" s="49"/>
      <c r="M17" s="50"/>
      <c r="N17" s="49"/>
      <c r="O17" s="51"/>
    </row>
    <row r="18" spans="1:18" x14ac:dyDescent="0.3">
      <c r="A18" s="25"/>
      <c r="B18" s="28">
        <v>83101903</v>
      </c>
      <c r="C18" s="28" t="s">
        <v>23</v>
      </c>
      <c r="D18" s="29" t="s">
        <v>22</v>
      </c>
      <c r="E18" s="29" t="s">
        <v>22</v>
      </c>
      <c r="F18" s="29" t="s">
        <v>24</v>
      </c>
      <c r="G18" s="49"/>
      <c r="H18" s="49"/>
      <c r="I18" s="25"/>
      <c r="J18" s="25"/>
      <c r="K18" s="25"/>
      <c r="L18" s="25"/>
      <c r="M18" s="25"/>
      <c r="N18" s="25"/>
      <c r="O18" s="39"/>
    </row>
    <row r="19" spans="1:18" x14ac:dyDescent="0.3">
      <c r="A19" s="25"/>
      <c r="B19" s="28">
        <v>83101903</v>
      </c>
      <c r="C19" s="28" t="s">
        <v>23</v>
      </c>
      <c r="D19" s="29" t="s">
        <v>25</v>
      </c>
      <c r="E19" s="29" t="s">
        <v>25</v>
      </c>
      <c r="F19" s="29" t="s">
        <v>26</v>
      </c>
      <c r="G19" s="49" t="s">
        <v>81</v>
      </c>
      <c r="H19" s="49"/>
      <c r="I19" s="25"/>
      <c r="J19" s="25"/>
      <c r="K19" s="25"/>
      <c r="L19" s="25"/>
      <c r="M19" s="25"/>
      <c r="N19" s="25"/>
      <c r="O19" s="39"/>
    </row>
    <row r="20" spans="1:18" ht="15.6" x14ac:dyDescent="0.3">
      <c r="A20" s="25"/>
      <c r="B20" s="30"/>
      <c r="C20" s="30"/>
      <c r="D20" s="29" t="s">
        <v>22</v>
      </c>
      <c r="E20" s="29" t="s">
        <v>76</v>
      </c>
      <c r="F20" s="30" t="s">
        <v>75</v>
      </c>
      <c r="G20" s="31">
        <v>0.11501034099367761</v>
      </c>
      <c r="H20" s="32" t="s">
        <v>59</v>
      </c>
      <c r="I20" s="42">
        <v>1</v>
      </c>
      <c r="J20" s="25"/>
      <c r="K20" s="72">
        <v>1</v>
      </c>
      <c r="L20" s="25"/>
      <c r="M20" s="58">
        <f>SUM(($B$10/K20)*I20)</f>
        <v>0</v>
      </c>
      <c r="N20" s="25"/>
      <c r="O20" s="46">
        <f>SUM(M20*G20)</f>
        <v>0</v>
      </c>
    </row>
    <row r="21" spans="1:18" ht="15.6" x14ac:dyDescent="0.3">
      <c r="A21" s="25"/>
      <c r="B21" s="30"/>
      <c r="C21" s="30" t="s">
        <v>0</v>
      </c>
      <c r="D21" s="29" t="s">
        <v>22</v>
      </c>
      <c r="E21" s="29" t="s">
        <v>79</v>
      </c>
      <c r="F21" s="30" t="s">
        <v>82</v>
      </c>
      <c r="G21" s="31">
        <v>0.10344970275452074</v>
      </c>
      <c r="H21" s="32" t="s">
        <v>59</v>
      </c>
      <c r="I21" s="42"/>
      <c r="J21" s="25"/>
      <c r="K21" s="72">
        <v>1</v>
      </c>
      <c r="L21" s="25"/>
      <c r="M21" s="58">
        <f t="shared" ref="M21:M27" si="0">SUM(($B$10/K21)*I21)</f>
        <v>0</v>
      </c>
      <c r="N21" s="25"/>
      <c r="O21" s="44">
        <f t="shared" ref="O21:O27" si="1">SUM(M21*G21)</f>
        <v>0</v>
      </c>
    </row>
    <row r="22" spans="1:18" ht="15.6" x14ac:dyDescent="0.3">
      <c r="A22" s="25"/>
      <c r="B22" s="30"/>
      <c r="C22" s="30"/>
      <c r="D22" s="29" t="s">
        <v>22</v>
      </c>
      <c r="E22" s="29" t="s">
        <v>77</v>
      </c>
      <c r="F22" s="30" t="s">
        <v>85</v>
      </c>
      <c r="G22" s="31">
        <v>4.6581196581196574E-3</v>
      </c>
      <c r="H22" s="32" t="s">
        <v>59</v>
      </c>
      <c r="I22" s="42"/>
      <c r="J22" s="25"/>
      <c r="K22" s="72">
        <v>1</v>
      </c>
      <c r="L22" s="25"/>
      <c r="M22" s="58">
        <f t="shared" si="0"/>
        <v>0</v>
      </c>
      <c r="N22" s="25"/>
      <c r="O22" s="44">
        <f t="shared" si="1"/>
        <v>0</v>
      </c>
      <c r="R22" t="s">
        <v>0</v>
      </c>
    </row>
    <row r="23" spans="1:18" ht="15.6" x14ac:dyDescent="0.3">
      <c r="A23" s="25"/>
      <c r="B23" s="30"/>
      <c r="C23" s="30"/>
      <c r="D23" s="29" t="s">
        <v>22</v>
      </c>
      <c r="E23" s="29" t="s">
        <v>78</v>
      </c>
      <c r="F23" s="30" t="s">
        <v>86</v>
      </c>
      <c r="G23" s="31">
        <v>5.5484330484330477E-3</v>
      </c>
      <c r="H23" s="32" t="s">
        <v>59</v>
      </c>
      <c r="I23" s="42"/>
      <c r="J23" s="25"/>
      <c r="K23" s="72">
        <v>1</v>
      </c>
      <c r="L23" s="25"/>
      <c r="M23" s="58">
        <f t="shared" si="0"/>
        <v>0</v>
      </c>
      <c r="N23" s="25"/>
      <c r="O23" s="44">
        <f t="shared" si="1"/>
        <v>0</v>
      </c>
    </row>
    <row r="24" spans="1:18" ht="15.6" x14ac:dyDescent="0.3">
      <c r="A24" s="25"/>
      <c r="B24" s="30"/>
      <c r="C24" s="30" t="s">
        <v>0</v>
      </c>
      <c r="D24" s="29" t="s">
        <v>22</v>
      </c>
      <c r="E24" s="29"/>
      <c r="F24" s="8" t="s">
        <v>89</v>
      </c>
      <c r="G24" s="8"/>
      <c r="H24" s="55" t="s">
        <v>80</v>
      </c>
      <c r="I24" s="42"/>
      <c r="J24" s="25"/>
      <c r="K24" s="72">
        <v>1</v>
      </c>
      <c r="L24" s="25"/>
      <c r="M24" s="58">
        <f t="shared" si="0"/>
        <v>0</v>
      </c>
      <c r="N24" s="25"/>
      <c r="O24" s="44">
        <f t="shared" si="1"/>
        <v>0</v>
      </c>
      <c r="P24" t="s">
        <v>0</v>
      </c>
    </row>
    <row r="25" spans="1:18" ht="15.6" x14ac:dyDescent="0.3">
      <c r="A25" s="25"/>
      <c r="B25" s="30"/>
      <c r="C25" s="30"/>
      <c r="D25" s="29" t="s">
        <v>22</v>
      </c>
      <c r="E25" s="29"/>
      <c r="F25" s="8" t="s">
        <v>89</v>
      </c>
      <c r="G25" s="8"/>
      <c r="H25" s="55" t="s">
        <v>80</v>
      </c>
      <c r="I25" s="42"/>
      <c r="J25" s="25"/>
      <c r="K25" s="72">
        <v>1</v>
      </c>
      <c r="L25" s="25"/>
      <c r="M25" s="58">
        <f t="shared" si="0"/>
        <v>0</v>
      </c>
      <c r="N25" s="25"/>
      <c r="O25" s="44">
        <f t="shared" si="1"/>
        <v>0</v>
      </c>
    </row>
    <row r="26" spans="1:18" ht="15.6" x14ac:dyDescent="0.3">
      <c r="A26" s="25"/>
      <c r="B26" s="30"/>
      <c r="C26" s="30"/>
      <c r="D26" s="29" t="s">
        <v>22</v>
      </c>
      <c r="E26" s="29"/>
      <c r="F26" s="8" t="s">
        <v>89</v>
      </c>
      <c r="G26" s="8"/>
      <c r="H26" s="55" t="s">
        <v>80</v>
      </c>
      <c r="I26" s="42"/>
      <c r="J26" s="25"/>
      <c r="K26" s="72">
        <v>1</v>
      </c>
      <c r="L26" s="25"/>
      <c r="M26" s="58">
        <f t="shared" si="0"/>
        <v>0</v>
      </c>
      <c r="N26" s="25"/>
      <c r="O26" s="44">
        <f t="shared" si="1"/>
        <v>0</v>
      </c>
    </row>
    <row r="27" spans="1:18" ht="15.6" x14ac:dyDescent="0.3">
      <c r="A27" s="25"/>
      <c r="B27" s="30"/>
      <c r="C27" s="30"/>
      <c r="D27" s="29" t="s">
        <v>22</v>
      </c>
      <c r="E27" s="29"/>
      <c r="F27" s="8" t="s">
        <v>89</v>
      </c>
      <c r="G27" s="8"/>
      <c r="H27" s="55" t="s">
        <v>80</v>
      </c>
      <c r="I27" s="42"/>
      <c r="J27" s="25"/>
      <c r="K27" s="72">
        <v>1</v>
      </c>
      <c r="L27" s="25"/>
      <c r="M27" s="58">
        <f t="shared" si="0"/>
        <v>0</v>
      </c>
      <c r="N27" s="25"/>
      <c r="O27" s="44">
        <f t="shared" si="1"/>
        <v>0</v>
      </c>
    </row>
    <row r="28" spans="1:18" x14ac:dyDescent="0.3">
      <c r="A28" s="25"/>
      <c r="B28" s="25"/>
      <c r="C28" s="25"/>
      <c r="D28" s="25"/>
      <c r="E28" s="25"/>
      <c r="F28" s="25"/>
      <c r="G28" s="25"/>
      <c r="H28" s="25"/>
      <c r="I28" s="43"/>
      <c r="J28" s="25"/>
      <c r="K28" s="25"/>
      <c r="L28" s="25"/>
      <c r="M28" s="25"/>
      <c r="N28" s="25"/>
      <c r="O28" s="25"/>
    </row>
    <row r="29" spans="1:18" x14ac:dyDescent="0.3">
      <c r="A29" s="25"/>
      <c r="B29" s="25"/>
      <c r="C29" s="25"/>
      <c r="D29" s="25"/>
      <c r="E29" s="25"/>
      <c r="F29" s="25"/>
      <c r="G29" s="25"/>
      <c r="H29" s="25"/>
      <c r="I29" s="47">
        <f>SUM((I20:I27))</f>
        <v>1</v>
      </c>
      <c r="J29" s="25"/>
      <c r="K29" s="25"/>
      <c r="L29" s="25"/>
      <c r="M29" s="3">
        <f>SUM(M20:M27)</f>
        <v>0</v>
      </c>
      <c r="N29" s="25"/>
      <c r="O29" s="3">
        <f>SUM(O20:O27)</f>
        <v>0</v>
      </c>
    </row>
    <row r="30" spans="1:18" x14ac:dyDescent="0.3">
      <c r="A30" s="25"/>
      <c r="B30" s="49"/>
      <c r="C30" s="49"/>
      <c r="D30" s="49" t="s">
        <v>0</v>
      </c>
      <c r="E30" s="49"/>
      <c r="F30" s="25"/>
      <c r="G30" s="25"/>
      <c r="H30" s="25"/>
      <c r="I30" s="40" t="s">
        <v>64</v>
      </c>
      <c r="J30" s="25" t="s">
        <v>0</v>
      </c>
      <c r="K30" s="25"/>
      <c r="L30" s="25"/>
      <c r="M30" s="40" t="s">
        <v>64</v>
      </c>
      <c r="N30" s="25"/>
      <c r="O30" s="40" t="s">
        <v>64</v>
      </c>
    </row>
    <row r="31" spans="1:18" x14ac:dyDescent="0.3">
      <c r="B31" s="52"/>
      <c r="C31" s="52"/>
      <c r="D31" s="52"/>
      <c r="E31" s="4"/>
    </row>
    <row r="32" spans="1:18" x14ac:dyDescent="0.3">
      <c r="B32" s="52"/>
      <c r="C32" s="52"/>
      <c r="D32" s="52"/>
      <c r="E32" s="4"/>
      <c r="F32" t="s">
        <v>0</v>
      </c>
    </row>
    <row r="33" spans="2:5" x14ac:dyDescent="0.3">
      <c r="B33" s="52"/>
      <c r="C33" s="52"/>
      <c r="D33" s="52"/>
      <c r="E33" s="4"/>
    </row>
    <row r="34" spans="2:5" x14ac:dyDescent="0.3">
      <c r="B34" s="53"/>
      <c r="C34" s="53"/>
      <c r="D34" s="54"/>
      <c r="E34" s="4"/>
    </row>
    <row r="35" spans="2:5" x14ac:dyDescent="0.3">
      <c r="B35" s="52"/>
      <c r="C35" s="52"/>
      <c r="D35" s="52"/>
      <c r="E35" s="4"/>
    </row>
  </sheetData>
  <mergeCells count="2">
    <mergeCell ref="A8:E8"/>
    <mergeCell ref="K12:K16"/>
  </mergeCells>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fjärrvärme, Process-LCA-metod</oddHeader>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B3B7-FB9B-4520-A060-8AC62B8E793E}">
  <dimension ref="A6:K58"/>
  <sheetViews>
    <sheetView workbookViewId="0">
      <selection activeCell="C2" sqref="C2"/>
    </sheetView>
  </sheetViews>
  <sheetFormatPr defaultRowHeight="14.4" x14ac:dyDescent="0.3"/>
  <cols>
    <col min="2" max="2" width="28.6640625" customWidth="1"/>
    <col min="3" max="3" width="12.6640625" customWidth="1"/>
    <col min="4" max="4" width="11.88671875" bestFit="1" customWidth="1"/>
  </cols>
  <sheetData>
    <row r="6" spans="1:2" ht="21" x14ac:dyDescent="0.4">
      <c r="A6" s="59" t="s">
        <v>193</v>
      </c>
    </row>
    <row r="8" spans="1:2" ht="21" x14ac:dyDescent="0.4">
      <c r="B8" s="59" t="s">
        <v>194</v>
      </c>
    </row>
    <row r="9" spans="1:2" ht="15.6" x14ac:dyDescent="0.3">
      <c r="B9" s="60" t="s">
        <v>131</v>
      </c>
    </row>
    <row r="10" spans="1:2" ht="15.6" x14ac:dyDescent="0.3">
      <c r="B10" s="60" t="s">
        <v>132</v>
      </c>
    </row>
    <row r="11" spans="1:2" ht="15.6" x14ac:dyDescent="0.3">
      <c r="B11" s="60" t="s">
        <v>145</v>
      </c>
    </row>
    <row r="12" spans="1:2" ht="15.6" x14ac:dyDescent="0.3">
      <c r="B12" s="60" t="s">
        <v>146</v>
      </c>
    </row>
    <row r="13" spans="1:2" ht="15.6" x14ac:dyDescent="0.3">
      <c r="B13" s="60" t="s">
        <v>144</v>
      </c>
    </row>
    <row r="14" spans="1:2" ht="15.6" x14ac:dyDescent="0.3">
      <c r="B14" s="60" t="s">
        <v>133</v>
      </c>
    </row>
    <row r="15" spans="1:2" ht="15.6" x14ac:dyDescent="0.3">
      <c r="B15" s="60" t="s">
        <v>134</v>
      </c>
    </row>
    <row r="16" spans="1:2" ht="15.6" x14ac:dyDescent="0.3">
      <c r="B16" s="60" t="s">
        <v>135</v>
      </c>
    </row>
    <row r="17" spans="1:11" ht="15.6" x14ac:dyDescent="0.3">
      <c r="B17" s="60" t="s">
        <v>136</v>
      </c>
    </row>
    <row r="18" spans="1:11" ht="15.6" x14ac:dyDescent="0.3">
      <c r="B18" s="60"/>
    </row>
    <row r="19" spans="1:11" ht="21" x14ac:dyDescent="0.4">
      <c r="A19" t="s">
        <v>0</v>
      </c>
      <c r="B19" s="59" t="s">
        <v>195</v>
      </c>
      <c r="J19" s="62" t="s">
        <v>0</v>
      </c>
    </row>
    <row r="20" spans="1:11" ht="15.6" x14ac:dyDescent="0.3">
      <c r="A20" s="60"/>
      <c r="B20" s="60" t="s">
        <v>182</v>
      </c>
      <c r="J20" s="62"/>
      <c r="K20" s="62"/>
    </row>
    <row r="21" spans="1:11" ht="15.6" x14ac:dyDescent="0.3">
      <c r="A21" s="60"/>
      <c r="B21" s="60" t="s">
        <v>183</v>
      </c>
      <c r="K21" s="62" t="s">
        <v>185</v>
      </c>
    </row>
    <row r="22" spans="1:11" ht="15.6" x14ac:dyDescent="0.3">
      <c r="B22" s="60" t="s">
        <v>180</v>
      </c>
    </row>
    <row r="23" spans="1:11" ht="15.6" x14ac:dyDescent="0.3">
      <c r="B23" s="60" t="s">
        <v>184</v>
      </c>
    </row>
    <row r="24" spans="1:11" ht="15.6" x14ac:dyDescent="0.3">
      <c r="B24" s="60" t="s">
        <v>186</v>
      </c>
    </row>
    <row r="25" spans="1:11" ht="15.6" x14ac:dyDescent="0.3">
      <c r="B25" s="60" t="s">
        <v>191</v>
      </c>
    </row>
    <row r="26" spans="1:11" ht="15.6" x14ac:dyDescent="0.3">
      <c r="B26" s="60"/>
    </row>
    <row r="27" spans="1:11" ht="21" x14ac:dyDescent="0.4">
      <c r="B27" s="59" t="s">
        <v>192</v>
      </c>
    </row>
    <row r="28" spans="1:11" ht="15.6" x14ac:dyDescent="0.3">
      <c r="B28" s="60" t="s">
        <v>187</v>
      </c>
    </row>
    <row r="29" spans="1:11" x14ac:dyDescent="0.3">
      <c r="B29" s="77" t="s">
        <v>91</v>
      </c>
    </row>
    <row r="30" spans="1:11" x14ac:dyDescent="0.3">
      <c r="B30" s="77" t="s">
        <v>100</v>
      </c>
    </row>
    <row r="31" spans="1:11" ht="15.6" x14ac:dyDescent="0.3">
      <c r="B31" s="60" t="s">
        <v>188</v>
      </c>
    </row>
    <row r="32" spans="1:11" ht="15.6" x14ac:dyDescent="0.3">
      <c r="B32" s="60" t="s">
        <v>189</v>
      </c>
    </row>
    <row r="33" spans="2:2" ht="15.6" x14ac:dyDescent="0.3">
      <c r="B33" s="60"/>
    </row>
    <row r="34" spans="2:2" ht="21" x14ac:dyDescent="0.4">
      <c r="B34" s="59" t="s">
        <v>168</v>
      </c>
    </row>
    <row r="35" spans="2:2" ht="15.6" x14ac:dyDescent="0.3">
      <c r="B35" s="60" t="s">
        <v>169</v>
      </c>
    </row>
    <row r="36" spans="2:2" ht="15.6" x14ac:dyDescent="0.3">
      <c r="B36" s="60" t="s">
        <v>170</v>
      </c>
    </row>
    <row r="37" spans="2:2" ht="15.6" x14ac:dyDescent="0.3">
      <c r="B37" s="60" t="s">
        <v>171</v>
      </c>
    </row>
    <row r="38" spans="2:2" ht="15.6" x14ac:dyDescent="0.3">
      <c r="B38" s="60" t="s">
        <v>172</v>
      </c>
    </row>
    <row r="40" spans="2:2" ht="21" x14ac:dyDescent="0.4">
      <c r="B40" s="59" t="s">
        <v>139</v>
      </c>
    </row>
    <row r="41" spans="2:2" ht="15.6" x14ac:dyDescent="0.3">
      <c r="B41" s="61" t="s">
        <v>140</v>
      </c>
    </row>
    <row r="42" spans="2:2" ht="15.6" x14ac:dyDescent="0.3">
      <c r="B42" s="60" t="s">
        <v>141</v>
      </c>
    </row>
    <row r="43" spans="2:2" ht="15.6" x14ac:dyDescent="0.3">
      <c r="B43" s="60" t="s">
        <v>142</v>
      </c>
    </row>
    <row r="45" spans="2:2" ht="21" x14ac:dyDescent="0.4">
      <c r="B45" s="59" t="s">
        <v>206</v>
      </c>
    </row>
    <row r="46" spans="2:2" x14ac:dyDescent="0.3">
      <c r="B46" t="s">
        <v>209</v>
      </c>
    </row>
    <row r="47" spans="2:2" x14ac:dyDescent="0.3">
      <c r="B47" t="s">
        <v>210</v>
      </c>
    </row>
    <row r="48" spans="2:2" x14ac:dyDescent="0.3">
      <c r="B48" t="s">
        <v>207</v>
      </c>
    </row>
    <row r="49" spans="2:4" x14ac:dyDescent="0.3">
      <c r="B49" t="s">
        <v>208</v>
      </c>
    </row>
    <row r="51" spans="2:4" ht="21" x14ac:dyDescent="0.4">
      <c r="B51" s="59" t="s">
        <v>211</v>
      </c>
    </row>
    <row r="52" spans="2:4" x14ac:dyDescent="0.3">
      <c r="B52" t="s">
        <v>212</v>
      </c>
      <c r="D52" s="77" t="s">
        <v>213</v>
      </c>
    </row>
    <row r="53" spans="2:4" x14ac:dyDescent="0.3">
      <c r="D53" t="s">
        <v>214</v>
      </c>
    </row>
    <row r="55" spans="2:4" ht="21" x14ac:dyDescent="0.4">
      <c r="B55" s="59" t="s">
        <v>216</v>
      </c>
    </row>
    <row r="56" spans="2:4" x14ac:dyDescent="0.3">
      <c r="B56" s="78" t="s">
        <v>217</v>
      </c>
      <c r="C56" s="79"/>
      <c r="D56" s="79" t="s">
        <v>218</v>
      </c>
    </row>
    <row r="57" spans="2:4" x14ac:dyDescent="0.3">
      <c r="B57" s="80" t="s">
        <v>219</v>
      </c>
      <c r="C57" s="80"/>
      <c r="D57" s="80" t="s">
        <v>220</v>
      </c>
    </row>
    <row r="58" spans="2:4" x14ac:dyDescent="0.3">
      <c r="B58" t="s">
        <v>221</v>
      </c>
      <c r="D58" t="s">
        <v>236</v>
      </c>
    </row>
  </sheetData>
  <hyperlinks>
    <hyperlink ref="B29" location="'Fördelning Bio- &amp; trä-bränslen'!A1" display="Fördelningsnyckel för klimatberäkning av inköpta Bio- och träbaserade bränslen" xr:uid="{7F09F7A4-1D26-4F5F-B8A8-60EBB10EE61F}"/>
    <hyperlink ref="B30" location="'Fördelningsnyckel Fossilbränsle'!A1" display="Fördelningsnyckel för klimatberäkning av inköpta fossila bränslen inklusive torv för förbränning" xr:uid="{7BD81F2D-BEFC-43DC-954E-805E145A6EC9}"/>
    <hyperlink ref="D52" r:id="rId1" xr:uid="{868E4044-DDE6-4C7B-BDE5-22FE1092033A}"/>
  </hyperlinks>
  <pageMargins left="0.70866141732283472" right="0.70866141732283472" top="0.74803149606299213" bottom="0.74803149606299213" header="0.31496062992125984" footer="0.31496062992125984"/>
  <pageSetup paperSize="9" pageOrder="overThenDown" orientation="landscape" verticalDpi="0" r:id="rId2"/>
  <headerFooter>
    <oddHeader>&amp;LUpphandlingsmyndigheten&amp;RMiljöspendanalys fördelningsnyckel  värmebränslen, Process-LCA-metod</oddHeader>
    <oddFooter>&amp;F</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8A0AC-B938-41FB-A262-CB782A4E7559}">
  <dimension ref="A6:R35"/>
  <sheetViews>
    <sheetView topLeftCell="B1" zoomScale="80" zoomScaleNormal="80" workbookViewId="0">
      <selection activeCell="D2" sqref="D2"/>
    </sheetView>
  </sheetViews>
  <sheetFormatPr defaultRowHeight="14.4" x14ac:dyDescent="0.3"/>
  <cols>
    <col min="1" max="1" width="1.21875" customWidth="1"/>
    <col min="2" max="2" width="15.21875" customWidth="1"/>
    <col min="3" max="3" width="21.33203125" customWidth="1"/>
    <col min="4" max="4" width="14.77734375" customWidth="1"/>
    <col min="5" max="5" width="15.77734375" customWidth="1"/>
    <col min="6" max="6" width="89.6640625" bestFit="1" customWidth="1"/>
    <col min="7" max="7" width="20.33203125" customWidth="1"/>
    <col min="8" max="8" width="14.88671875" customWidth="1"/>
    <col min="9" max="9" width="36.109375" customWidth="1"/>
    <col min="10" max="10" width="4.21875" customWidth="1"/>
    <col min="11" max="11" width="26.5546875" customWidth="1"/>
    <col min="12" max="12" width="4.21875" customWidth="1"/>
    <col min="13" max="13" width="49.33203125" bestFit="1" customWidth="1"/>
    <col min="14" max="14" width="4.109375" customWidth="1"/>
    <col min="15" max="15" width="66.88671875" bestFit="1" customWidth="1"/>
  </cols>
  <sheetData>
    <row r="6" spans="1:18" s="15" customFormat="1" ht="23.4" x14ac:dyDescent="0.45">
      <c r="A6" s="16" t="s">
        <v>91</v>
      </c>
      <c r="B6" s="17"/>
      <c r="C6" s="17"/>
    </row>
    <row r="7" spans="1:18" s="15" customFormat="1" ht="18" x14ac:dyDescent="0.35">
      <c r="A7" s="24" t="s">
        <v>94</v>
      </c>
      <c r="B7" s="23"/>
      <c r="C7" s="23"/>
      <c r="D7" s="23"/>
      <c r="E7" s="23"/>
    </row>
    <row r="8" spans="1:18" s="15" customFormat="1" ht="18.600000000000001" thickBot="1" x14ac:dyDescent="0.4">
      <c r="A8" s="86" t="s">
        <v>215</v>
      </c>
      <c r="B8" s="87"/>
      <c r="C8" s="87"/>
      <c r="D8" s="87"/>
      <c r="E8" s="88"/>
      <c r="F8" s="81" t="s">
        <v>222</v>
      </c>
      <c r="I8" s="15" t="s">
        <v>0</v>
      </c>
    </row>
    <row r="9" spans="1:18" s="15" customFormat="1" ht="18.600000000000001" thickBot="1" x14ac:dyDescent="0.4">
      <c r="B9" s="27" t="s">
        <v>27</v>
      </c>
      <c r="C9" s="27" t="s">
        <v>90</v>
      </c>
      <c r="D9" s="27"/>
      <c r="E9" s="27"/>
      <c r="F9" s="19" t="s">
        <v>65</v>
      </c>
      <c r="I9" s="9" t="s">
        <v>62</v>
      </c>
      <c r="J9" s="35"/>
      <c r="K9" s="35"/>
      <c r="L9" s="35"/>
      <c r="M9" s="35"/>
      <c r="N9" s="36"/>
      <c r="O9" s="36"/>
    </row>
    <row r="10" spans="1:18" s="15" customFormat="1" ht="43.8" thickBot="1" x14ac:dyDescent="0.35">
      <c r="A10" s="18"/>
      <c r="B10" s="41"/>
      <c r="C10" s="17"/>
      <c r="D10" s="22"/>
      <c r="F10" s="21" t="s">
        <v>66</v>
      </c>
      <c r="I10" s="82" t="s">
        <v>223</v>
      </c>
      <c r="J10" s="10"/>
      <c r="K10" s="82" t="s">
        <v>224</v>
      </c>
      <c r="L10" s="10"/>
      <c r="M10" s="11"/>
      <c r="N10" s="36"/>
      <c r="O10" s="12" t="s">
        <v>230</v>
      </c>
    </row>
    <row r="11" spans="1:18" s="15" customFormat="1" ht="15" thickBot="1" x14ac:dyDescent="0.35">
      <c r="F11" s="2" t="s">
        <v>67</v>
      </c>
      <c r="I11" s="10"/>
      <c r="J11" s="10"/>
      <c r="K11" s="10"/>
      <c r="L11" s="10"/>
      <c r="M11" s="11" t="s">
        <v>60</v>
      </c>
      <c r="N11" s="36"/>
      <c r="O11" s="11" t="s">
        <v>70</v>
      </c>
    </row>
    <row r="12" spans="1:18" s="5" customFormat="1" ht="16.2" thickBot="1" x14ac:dyDescent="0.35">
      <c r="D12" s="5" t="s">
        <v>0</v>
      </c>
      <c r="E12" s="6"/>
      <c r="F12" s="7"/>
      <c r="I12" s="10"/>
      <c r="J12" s="10"/>
      <c r="K12" s="83" t="s">
        <v>167</v>
      </c>
      <c r="L12" s="10"/>
      <c r="M12" s="1">
        <f>SUM(M29)</f>
        <v>0</v>
      </c>
      <c r="N12" s="36"/>
      <c r="O12" s="45">
        <f>SUM(O29)</f>
        <v>0</v>
      </c>
    </row>
    <row r="13" spans="1:18" s="5" customFormat="1" x14ac:dyDescent="0.3">
      <c r="E13" s="6"/>
      <c r="F13" s="7"/>
      <c r="H13" s="5" t="s">
        <v>0</v>
      </c>
      <c r="I13" s="10"/>
      <c r="J13" s="10"/>
      <c r="K13" s="84"/>
      <c r="L13" s="10"/>
      <c r="M13" s="10" t="s">
        <v>0</v>
      </c>
      <c r="N13" s="36"/>
      <c r="O13" s="10" t="s">
        <v>61</v>
      </c>
    </row>
    <row r="14" spans="1:18" s="5" customFormat="1" ht="15" thickBot="1" x14ac:dyDescent="0.35">
      <c r="E14" s="6"/>
      <c r="F14" s="7"/>
      <c r="I14" s="10" t="s">
        <v>71</v>
      </c>
      <c r="J14" s="10"/>
      <c r="K14" s="84"/>
      <c r="L14" s="10"/>
      <c r="M14" s="10" t="s">
        <v>63</v>
      </c>
      <c r="N14" s="36"/>
      <c r="O14" s="36"/>
    </row>
    <row r="15" spans="1:18" s="5" customFormat="1" ht="15" thickBot="1" x14ac:dyDescent="0.35">
      <c r="E15" s="6"/>
      <c r="F15" s="7"/>
      <c r="I15" s="14">
        <f>SUM(1-I29)</f>
        <v>1</v>
      </c>
      <c r="J15" s="10"/>
      <c r="K15" s="84"/>
      <c r="L15" s="10"/>
      <c r="M15" s="13">
        <f>SUM($B$10-$M$29)</f>
        <v>0</v>
      </c>
      <c r="N15" s="36"/>
      <c r="O15" s="36"/>
    </row>
    <row r="16" spans="1:18" ht="63" thickBot="1" x14ac:dyDescent="0.35">
      <c r="A16" s="25"/>
      <c r="B16" s="33" t="s">
        <v>57</v>
      </c>
      <c r="C16" s="33" t="s">
        <v>58</v>
      </c>
      <c r="D16" s="33" t="s">
        <v>16</v>
      </c>
      <c r="E16" s="33" t="s">
        <v>17</v>
      </c>
      <c r="F16" s="33" t="s">
        <v>55</v>
      </c>
      <c r="G16" s="33" t="s">
        <v>69</v>
      </c>
      <c r="H16" s="33" t="s">
        <v>56</v>
      </c>
      <c r="I16" s="34" t="s">
        <v>234</v>
      </c>
      <c r="J16" s="37"/>
      <c r="K16" s="85"/>
      <c r="L16" s="37"/>
      <c r="M16" s="38" t="s">
        <v>226</v>
      </c>
      <c r="N16" s="38"/>
      <c r="O16" s="38" t="s">
        <v>227</v>
      </c>
      <c r="R16" t="s">
        <v>0</v>
      </c>
    </row>
    <row r="17" spans="1:16" ht="16.2" thickTop="1" x14ac:dyDescent="0.3">
      <c r="A17" s="25"/>
      <c r="B17" s="25"/>
      <c r="C17" s="26"/>
      <c r="D17" s="27" t="s">
        <v>27</v>
      </c>
      <c r="E17" s="27" t="s">
        <v>27</v>
      </c>
      <c r="F17" s="27" t="s">
        <v>90</v>
      </c>
      <c r="G17" s="26">
        <v>0.10338194870200908</v>
      </c>
      <c r="H17" s="26" t="s">
        <v>83</v>
      </c>
      <c r="I17" s="48"/>
      <c r="J17" s="49"/>
      <c r="K17" s="49"/>
      <c r="L17" s="49"/>
      <c r="M17" s="50"/>
      <c r="N17" s="49"/>
      <c r="O17" s="51"/>
    </row>
    <row r="18" spans="1:16" x14ac:dyDescent="0.3">
      <c r="A18" s="25"/>
      <c r="B18" s="28"/>
      <c r="C18" s="28"/>
      <c r="D18" s="30" t="s">
        <v>28</v>
      </c>
      <c r="E18" s="30" t="s">
        <v>28</v>
      </c>
      <c r="F18" s="30" t="s">
        <v>33</v>
      </c>
      <c r="G18" s="49"/>
      <c r="H18" s="49"/>
      <c r="I18" s="25"/>
      <c r="J18" s="25"/>
      <c r="K18" s="25"/>
      <c r="L18" s="25"/>
      <c r="M18" s="25"/>
      <c r="N18" s="25"/>
      <c r="O18" s="39"/>
    </row>
    <row r="19" spans="1:16" ht="15.6" x14ac:dyDescent="0.3">
      <c r="A19" s="25"/>
      <c r="B19" s="30"/>
      <c r="C19" s="30"/>
      <c r="D19" s="30" t="s">
        <v>28</v>
      </c>
      <c r="E19" s="30" t="s">
        <v>83</v>
      </c>
      <c r="F19" s="30" t="s">
        <v>88</v>
      </c>
      <c r="G19" s="31">
        <v>0.10338194870200908</v>
      </c>
      <c r="H19" s="32" t="s">
        <v>59</v>
      </c>
      <c r="I19" s="42"/>
      <c r="J19" s="25"/>
      <c r="K19" s="72">
        <v>1</v>
      </c>
      <c r="L19" s="25"/>
      <c r="M19" s="58">
        <f t="shared" ref="M19:M27" si="0">SUM(($B$10/K19)*I19)</f>
        <v>0</v>
      </c>
      <c r="N19" s="25"/>
      <c r="O19" s="46">
        <f>SUM(M19*G19)</f>
        <v>0</v>
      </c>
    </row>
    <row r="20" spans="1:16" ht="15.6" x14ac:dyDescent="0.3">
      <c r="A20" s="25"/>
      <c r="B20" s="30"/>
      <c r="C20" s="30" t="s">
        <v>0</v>
      </c>
      <c r="D20" s="30" t="s">
        <v>28</v>
      </c>
      <c r="E20" s="30" t="s">
        <v>84</v>
      </c>
      <c r="F20" s="30" t="s">
        <v>87</v>
      </c>
      <c r="G20" s="31">
        <v>5.3632316016179016E-2</v>
      </c>
      <c r="H20" s="32" t="s">
        <v>59</v>
      </c>
      <c r="I20" s="42"/>
      <c r="J20" s="25"/>
      <c r="K20" s="72">
        <v>1</v>
      </c>
      <c r="L20" s="25"/>
      <c r="M20" s="58">
        <f t="shared" si="0"/>
        <v>0</v>
      </c>
      <c r="N20" s="25"/>
      <c r="O20" s="44">
        <f t="shared" ref="O20:O24" si="1">SUM(M20*G20)</f>
        <v>0</v>
      </c>
    </row>
    <row r="21" spans="1:16" ht="15.6" x14ac:dyDescent="0.3">
      <c r="A21" s="25"/>
      <c r="B21" s="30"/>
      <c r="C21" s="30" t="s">
        <v>0</v>
      </c>
      <c r="D21" s="29" t="s">
        <v>31</v>
      </c>
      <c r="E21" s="29" t="s">
        <v>31</v>
      </c>
      <c r="F21" s="30" t="s">
        <v>32</v>
      </c>
      <c r="G21" s="31">
        <v>5.3632316016179016E-2</v>
      </c>
      <c r="H21" s="30" t="s">
        <v>84</v>
      </c>
      <c r="I21" s="42"/>
      <c r="J21" s="25"/>
      <c r="K21" s="72">
        <v>1</v>
      </c>
      <c r="L21" s="25"/>
      <c r="M21" s="58">
        <f t="shared" si="0"/>
        <v>0</v>
      </c>
      <c r="N21" s="25"/>
      <c r="O21" s="44">
        <f t="shared" si="1"/>
        <v>0</v>
      </c>
      <c r="P21" t="s">
        <v>0</v>
      </c>
    </row>
    <row r="22" spans="1:16" ht="15.6" x14ac:dyDescent="0.3">
      <c r="A22" s="25"/>
      <c r="B22" s="30"/>
      <c r="C22" s="30"/>
      <c r="D22" s="29" t="s">
        <v>29</v>
      </c>
      <c r="E22" s="29" t="s">
        <v>29</v>
      </c>
      <c r="F22" s="30" t="s">
        <v>30</v>
      </c>
      <c r="G22" s="31">
        <v>0.10338194870200908</v>
      </c>
      <c r="H22" s="30" t="s">
        <v>83</v>
      </c>
      <c r="I22" s="42"/>
      <c r="J22" s="25"/>
      <c r="K22" s="72">
        <v>1</v>
      </c>
      <c r="L22" s="25"/>
      <c r="M22" s="58">
        <f t="shared" si="0"/>
        <v>0</v>
      </c>
      <c r="N22" s="25"/>
      <c r="O22" s="44">
        <f t="shared" si="1"/>
        <v>0</v>
      </c>
    </row>
    <row r="23" spans="1:16" ht="15.6" x14ac:dyDescent="0.3">
      <c r="A23" s="25"/>
      <c r="B23" s="30"/>
      <c r="C23" s="30"/>
      <c r="D23" s="30" t="s">
        <v>92</v>
      </c>
      <c r="E23" s="29" t="s">
        <v>92</v>
      </c>
      <c r="F23" s="30" t="s">
        <v>93</v>
      </c>
      <c r="G23" s="31">
        <v>1.4458324435902913E-2</v>
      </c>
      <c r="H23" s="32" t="s">
        <v>59</v>
      </c>
      <c r="I23" s="42"/>
      <c r="J23" s="25"/>
      <c r="K23" s="72">
        <v>1</v>
      </c>
      <c r="L23" s="25"/>
      <c r="M23" s="58">
        <f t="shared" si="0"/>
        <v>0</v>
      </c>
      <c r="N23" s="25"/>
      <c r="O23" s="44">
        <f t="shared" si="1"/>
        <v>0</v>
      </c>
    </row>
    <row r="24" spans="1:16" ht="15.6" x14ac:dyDescent="0.3">
      <c r="A24" s="25"/>
      <c r="B24" s="30"/>
      <c r="C24" s="30"/>
      <c r="D24" s="30" t="s">
        <v>28</v>
      </c>
      <c r="E24" s="29"/>
      <c r="F24" s="8" t="s">
        <v>89</v>
      </c>
      <c r="G24" s="8"/>
      <c r="H24" s="55" t="s">
        <v>80</v>
      </c>
      <c r="I24" s="42"/>
      <c r="J24" s="25"/>
      <c r="K24" s="72">
        <v>1</v>
      </c>
      <c r="L24" s="25"/>
      <c r="M24" s="58">
        <f t="shared" si="0"/>
        <v>0</v>
      </c>
      <c r="N24" s="25"/>
      <c r="O24" s="44">
        <f t="shared" si="1"/>
        <v>0</v>
      </c>
    </row>
    <row r="25" spans="1:16" ht="15.6" x14ac:dyDescent="0.3">
      <c r="A25" s="25"/>
      <c r="B25" s="30"/>
      <c r="C25" s="30"/>
      <c r="D25" s="30" t="s">
        <v>28</v>
      </c>
      <c r="E25" s="29"/>
      <c r="F25" s="8" t="s">
        <v>89</v>
      </c>
      <c r="G25" s="8"/>
      <c r="H25" s="55" t="s">
        <v>80</v>
      </c>
      <c r="I25" s="42"/>
      <c r="J25" s="25"/>
      <c r="K25" s="72">
        <v>1</v>
      </c>
      <c r="L25" s="25"/>
      <c r="M25" s="58">
        <f t="shared" si="0"/>
        <v>0</v>
      </c>
      <c r="N25" s="25"/>
      <c r="O25" s="44">
        <f t="shared" ref="O25:O26" si="2">SUM(M25*G25)</f>
        <v>0</v>
      </c>
    </row>
    <row r="26" spans="1:16" ht="15.6" x14ac:dyDescent="0.3">
      <c r="A26" s="25"/>
      <c r="B26" s="30"/>
      <c r="C26" s="30"/>
      <c r="D26" s="30" t="s">
        <v>28</v>
      </c>
      <c r="E26" s="29"/>
      <c r="F26" s="8" t="s">
        <v>89</v>
      </c>
      <c r="G26" s="8"/>
      <c r="H26" s="55" t="s">
        <v>80</v>
      </c>
      <c r="I26" s="42"/>
      <c r="J26" s="25"/>
      <c r="K26" s="72">
        <v>1</v>
      </c>
      <c r="L26" s="25"/>
      <c r="M26" s="58">
        <f t="shared" si="0"/>
        <v>0</v>
      </c>
      <c r="N26" s="25"/>
      <c r="O26" s="44">
        <f t="shared" si="2"/>
        <v>0</v>
      </c>
    </row>
    <row r="27" spans="1:16" ht="15.6" x14ac:dyDescent="0.3">
      <c r="A27" s="25"/>
      <c r="B27" s="30"/>
      <c r="C27" s="30"/>
      <c r="D27" s="30" t="s">
        <v>28</v>
      </c>
      <c r="E27" s="29"/>
      <c r="F27" s="8" t="s">
        <v>89</v>
      </c>
      <c r="G27" s="8"/>
      <c r="H27" s="55" t="s">
        <v>80</v>
      </c>
      <c r="I27" s="42"/>
      <c r="J27" s="25"/>
      <c r="K27" s="72">
        <v>1</v>
      </c>
      <c r="L27" s="25"/>
      <c r="M27" s="58">
        <f t="shared" si="0"/>
        <v>0</v>
      </c>
      <c r="N27" s="25"/>
      <c r="O27" s="44">
        <f t="shared" ref="O27" si="3">SUM(M27*G27)</f>
        <v>0</v>
      </c>
    </row>
    <row r="28" spans="1:16" x14ac:dyDescent="0.3">
      <c r="A28" s="25"/>
      <c r="B28" s="25"/>
      <c r="C28" s="25"/>
      <c r="D28" s="25"/>
      <c r="E28" s="25"/>
      <c r="F28" s="25"/>
      <c r="G28" s="25"/>
      <c r="H28" s="25"/>
      <c r="I28" s="43"/>
      <c r="J28" s="25"/>
      <c r="K28" s="25"/>
      <c r="L28" s="25"/>
      <c r="M28" s="25"/>
      <c r="N28" s="25"/>
      <c r="O28" s="25"/>
    </row>
    <row r="29" spans="1:16" x14ac:dyDescent="0.3">
      <c r="A29" s="25"/>
      <c r="B29" s="25"/>
      <c r="C29" s="25"/>
      <c r="D29" s="25"/>
      <c r="E29" s="25"/>
      <c r="F29" s="25"/>
      <c r="G29" s="25"/>
      <c r="H29" s="25"/>
      <c r="I29" s="47">
        <f>SUM((I19:I27))</f>
        <v>0</v>
      </c>
      <c r="J29" s="25"/>
      <c r="K29" s="25"/>
      <c r="L29" s="25"/>
      <c r="M29" s="3">
        <f>SUM(M19:M27)</f>
        <v>0</v>
      </c>
      <c r="N29" s="25"/>
      <c r="O29" s="3">
        <f>SUM(O19:O27)</f>
        <v>0</v>
      </c>
    </row>
    <row r="30" spans="1:16" x14ac:dyDescent="0.3">
      <c r="A30" s="25"/>
      <c r="B30" s="49"/>
      <c r="C30" s="49"/>
      <c r="D30" s="49" t="s">
        <v>0</v>
      </c>
      <c r="E30" s="49"/>
      <c r="F30" s="25"/>
      <c r="G30" s="56"/>
      <c r="H30" s="25"/>
      <c r="I30" s="40" t="s">
        <v>64</v>
      </c>
      <c r="J30" s="25" t="s">
        <v>0</v>
      </c>
      <c r="K30" s="25"/>
      <c r="L30" s="25"/>
      <c r="M30" s="40" t="s">
        <v>64</v>
      </c>
      <c r="N30" s="25"/>
      <c r="O30" s="40" t="s">
        <v>64</v>
      </c>
    </row>
    <row r="31" spans="1:16" x14ac:dyDescent="0.3">
      <c r="B31" s="52"/>
      <c r="C31" s="52"/>
      <c r="D31" s="52" t="s">
        <v>0</v>
      </c>
      <c r="E31" s="4" t="s">
        <v>0</v>
      </c>
      <c r="F31" t="s">
        <v>0</v>
      </c>
      <c r="G31" t="s">
        <v>0</v>
      </c>
    </row>
    <row r="32" spans="1:16" x14ac:dyDescent="0.3">
      <c r="B32" s="52"/>
      <c r="C32" s="52"/>
      <c r="D32" s="52" t="s">
        <v>0</v>
      </c>
      <c r="E32" s="4"/>
      <c r="F32" t="s">
        <v>0</v>
      </c>
      <c r="G32" t="s">
        <v>0</v>
      </c>
    </row>
    <row r="33" spans="2:11" x14ac:dyDescent="0.3">
      <c r="B33" s="52"/>
      <c r="C33" s="52"/>
      <c r="D33" s="52" t="s">
        <v>0</v>
      </c>
      <c r="E33" s="4"/>
      <c r="F33" t="s">
        <v>0</v>
      </c>
      <c r="G33" t="s">
        <v>0</v>
      </c>
    </row>
    <row r="34" spans="2:11" x14ac:dyDescent="0.3">
      <c r="B34" s="53"/>
      <c r="C34" s="53"/>
      <c r="D34" s="54"/>
      <c r="E34" s="4"/>
      <c r="K34" t="s">
        <v>0</v>
      </c>
    </row>
    <row r="35" spans="2:11" x14ac:dyDescent="0.3">
      <c r="B35" s="52"/>
      <c r="C35" s="52"/>
      <c r="D35" s="52"/>
      <c r="E35" s="4"/>
    </row>
  </sheetData>
  <mergeCells count="2">
    <mergeCell ref="A8:E8"/>
    <mergeCell ref="K12:K16"/>
  </mergeCells>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bio &amp; träbränsle för värme 
Process-LCA-metod</oddHeader>
    <oddFoote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557D3-950E-4879-A4E9-03672607F468}">
  <dimension ref="A6:R34"/>
  <sheetViews>
    <sheetView zoomScale="80" zoomScaleNormal="80" workbookViewId="0">
      <selection activeCell="D2" sqref="D2"/>
    </sheetView>
  </sheetViews>
  <sheetFormatPr defaultRowHeight="14.4" x14ac:dyDescent="0.3"/>
  <cols>
    <col min="1" max="1" width="1.21875" customWidth="1"/>
    <col min="2" max="2" width="15.21875" customWidth="1"/>
    <col min="3" max="3" width="21.33203125" customWidth="1"/>
    <col min="4" max="4" width="14.77734375" customWidth="1"/>
    <col min="5" max="5" width="15.77734375" customWidth="1"/>
    <col min="6" max="6" width="89.6640625" bestFit="1" customWidth="1"/>
    <col min="7" max="7" width="20.33203125" customWidth="1"/>
    <col min="8" max="8" width="14.88671875" customWidth="1"/>
    <col min="9" max="9" width="36.109375" customWidth="1"/>
    <col min="10" max="10" width="4.21875" customWidth="1"/>
    <col min="11" max="11" width="25" customWidth="1"/>
    <col min="12" max="12" width="4.21875" customWidth="1"/>
    <col min="13" max="13" width="49.33203125" bestFit="1" customWidth="1"/>
    <col min="14" max="14" width="4.109375" customWidth="1"/>
    <col min="15" max="15" width="66.88671875" bestFit="1" customWidth="1"/>
  </cols>
  <sheetData>
    <row r="6" spans="1:18" s="15" customFormat="1" ht="23.4" x14ac:dyDescent="0.45">
      <c r="A6" s="16" t="s">
        <v>100</v>
      </c>
      <c r="B6" s="17"/>
      <c r="C6" s="17"/>
    </row>
    <row r="7" spans="1:18" s="15" customFormat="1" ht="18" x14ac:dyDescent="0.35">
      <c r="A7" s="24" t="s">
        <v>99</v>
      </c>
      <c r="B7" s="23"/>
      <c r="C7" s="23"/>
      <c r="D7" s="23"/>
      <c r="E7" s="23"/>
    </row>
    <row r="8" spans="1:18" s="15" customFormat="1" ht="18.600000000000001" thickBot="1" x14ac:dyDescent="0.4">
      <c r="A8" s="86" t="s">
        <v>215</v>
      </c>
      <c r="B8" s="87"/>
      <c r="C8" s="87"/>
      <c r="D8" s="87"/>
      <c r="E8" s="88"/>
      <c r="F8" s="81" t="s">
        <v>222</v>
      </c>
      <c r="I8" s="15" t="s">
        <v>0</v>
      </c>
    </row>
    <row r="9" spans="1:18" s="15" customFormat="1" ht="18.600000000000001" thickBot="1" x14ac:dyDescent="0.4">
      <c r="B9" s="27" t="s">
        <v>34</v>
      </c>
      <c r="C9" s="27" t="s">
        <v>35</v>
      </c>
      <c r="D9" s="27"/>
      <c r="E9" s="27"/>
      <c r="F9" s="19" t="s">
        <v>65</v>
      </c>
      <c r="I9" s="9" t="s">
        <v>62</v>
      </c>
      <c r="J9" s="35"/>
      <c r="K9" s="35"/>
      <c r="L9" s="35"/>
      <c r="M9" s="35"/>
      <c r="N9" s="36"/>
      <c r="O9" s="36"/>
    </row>
    <row r="10" spans="1:18" s="15" customFormat="1" ht="43.8" thickBot="1" x14ac:dyDescent="0.35">
      <c r="A10" s="18"/>
      <c r="B10" s="41"/>
      <c r="C10" s="17"/>
      <c r="D10" s="22"/>
      <c r="F10" s="21" t="s">
        <v>66</v>
      </c>
      <c r="I10" s="82" t="s">
        <v>223</v>
      </c>
      <c r="J10" s="10"/>
      <c r="K10" s="82" t="s">
        <v>224</v>
      </c>
      <c r="L10" s="10"/>
      <c r="M10" s="11"/>
      <c r="N10" s="36"/>
      <c r="O10" s="12" t="s">
        <v>231</v>
      </c>
    </row>
    <row r="11" spans="1:18" s="15" customFormat="1" ht="15" thickBot="1" x14ac:dyDescent="0.35">
      <c r="F11" s="2" t="s">
        <v>67</v>
      </c>
      <c r="I11" s="10"/>
      <c r="J11" s="10"/>
      <c r="K11" s="10"/>
      <c r="L11" s="10"/>
      <c r="M11" s="11" t="s">
        <v>60</v>
      </c>
      <c r="N11" s="36"/>
      <c r="O11" s="11" t="s">
        <v>70</v>
      </c>
    </row>
    <row r="12" spans="1:18" s="5" customFormat="1" ht="16.2" thickBot="1" x14ac:dyDescent="0.35">
      <c r="D12" s="5" t="s">
        <v>0</v>
      </c>
      <c r="E12" s="6"/>
      <c r="F12" s="7"/>
      <c r="I12" s="10"/>
      <c r="J12" s="10"/>
      <c r="K12" s="83" t="s">
        <v>167</v>
      </c>
      <c r="L12" s="10"/>
      <c r="M12" s="1">
        <f>SUM(M28)</f>
        <v>0</v>
      </c>
      <c r="N12" s="36"/>
      <c r="O12" s="45">
        <f>SUM(O28)</f>
        <v>0</v>
      </c>
    </row>
    <row r="13" spans="1:18" s="5" customFormat="1" x14ac:dyDescent="0.3">
      <c r="D13" s="5" t="s">
        <v>0</v>
      </c>
      <c r="E13" s="6"/>
      <c r="F13" s="7"/>
      <c r="H13" s="5" t="s">
        <v>0</v>
      </c>
      <c r="I13" s="10"/>
      <c r="J13" s="10"/>
      <c r="K13" s="84"/>
      <c r="L13" s="10"/>
      <c r="M13" s="10" t="s">
        <v>0</v>
      </c>
      <c r="N13" s="36"/>
      <c r="O13" s="10" t="s">
        <v>61</v>
      </c>
    </row>
    <row r="14" spans="1:18" s="5" customFormat="1" ht="15" thickBot="1" x14ac:dyDescent="0.35">
      <c r="D14" s="5" t="s">
        <v>0</v>
      </c>
      <c r="E14" s="6"/>
      <c r="F14" s="7"/>
      <c r="I14" s="10" t="s">
        <v>71</v>
      </c>
      <c r="J14" s="10"/>
      <c r="K14" s="84"/>
      <c r="L14" s="10"/>
      <c r="M14" s="10" t="s">
        <v>63</v>
      </c>
      <c r="N14" s="36"/>
      <c r="O14" s="36"/>
    </row>
    <row r="15" spans="1:18" s="5" customFormat="1" ht="15" thickBot="1" x14ac:dyDescent="0.35">
      <c r="E15" s="6"/>
      <c r="F15" s="7"/>
      <c r="I15" s="14">
        <f>SUM(1-I28)</f>
        <v>1</v>
      </c>
      <c r="J15" s="10"/>
      <c r="K15" s="84"/>
      <c r="L15" s="10"/>
      <c r="M15" s="13">
        <f>SUM($B$10-$M$28)</f>
        <v>0</v>
      </c>
      <c r="N15" s="36"/>
      <c r="O15" s="36"/>
    </row>
    <row r="16" spans="1:18" ht="78.599999999999994" thickBot="1" x14ac:dyDescent="0.35">
      <c r="A16" s="25"/>
      <c r="B16" s="33" t="s">
        <v>57</v>
      </c>
      <c r="C16" s="33" t="s">
        <v>58</v>
      </c>
      <c r="D16" s="33" t="s">
        <v>16</v>
      </c>
      <c r="E16" s="33" t="s">
        <v>17</v>
      </c>
      <c r="F16" s="33" t="s">
        <v>55</v>
      </c>
      <c r="G16" s="33" t="s">
        <v>69</v>
      </c>
      <c r="H16" s="33" t="s">
        <v>56</v>
      </c>
      <c r="I16" s="34" t="s">
        <v>235</v>
      </c>
      <c r="J16" s="37"/>
      <c r="K16" s="85"/>
      <c r="L16" s="37"/>
      <c r="M16" s="38" t="s">
        <v>226</v>
      </c>
      <c r="N16" s="38"/>
      <c r="O16" s="38" t="s">
        <v>227</v>
      </c>
      <c r="R16" t="s">
        <v>0</v>
      </c>
    </row>
    <row r="17" spans="1:16" ht="16.2" thickTop="1" x14ac:dyDescent="0.3">
      <c r="A17" s="25"/>
      <c r="B17" s="25"/>
      <c r="C17" s="26"/>
      <c r="D17" s="27" t="s">
        <v>34</v>
      </c>
      <c r="E17" s="27" t="s">
        <v>34</v>
      </c>
      <c r="F17" s="27" t="s">
        <v>35</v>
      </c>
      <c r="G17" s="26">
        <v>0.67806098958507266</v>
      </c>
      <c r="H17" s="26" t="s">
        <v>36</v>
      </c>
      <c r="I17" s="48"/>
      <c r="J17" s="49"/>
      <c r="K17" s="49"/>
      <c r="L17" s="49"/>
      <c r="M17" s="50"/>
      <c r="N17" s="49"/>
      <c r="O17" s="51"/>
    </row>
    <row r="18" spans="1:16" x14ac:dyDescent="0.3">
      <c r="A18" s="25"/>
      <c r="B18" s="28"/>
      <c r="C18" s="28"/>
      <c r="D18" s="30" t="s">
        <v>37</v>
      </c>
      <c r="E18" s="30" t="s">
        <v>37</v>
      </c>
      <c r="F18" s="30" t="s">
        <v>38</v>
      </c>
      <c r="G18" s="49"/>
      <c r="H18" s="49"/>
      <c r="I18" s="25"/>
      <c r="J18" s="25"/>
      <c r="K18" s="25"/>
      <c r="L18" s="25"/>
      <c r="M18" s="25"/>
      <c r="N18" s="25"/>
      <c r="O18" s="39"/>
    </row>
    <row r="19" spans="1:16" ht="15.6" x14ac:dyDescent="0.3">
      <c r="A19" s="25"/>
      <c r="B19" s="30">
        <v>15101701</v>
      </c>
      <c r="C19" s="30" t="s">
        <v>44</v>
      </c>
      <c r="D19" s="30" t="s">
        <v>36</v>
      </c>
      <c r="E19" s="30" t="s">
        <v>36</v>
      </c>
      <c r="F19" s="30" t="s">
        <v>45</v>
      </c>
      <c r="G19" s="31">
        <v>0.67806098958507266</v>
      </c>
      <c r="H19" s="32" t="s">
        <v>59</v>
      </c>
      <c r="I19" s="42"/>
      <c r="J19" s="25"/>
      <c r="K19" s="72">
        <v>1</v>
      </c>
      <c r="L19" s="25"/>
      <c r="M19" s="58">
        <f>SUM(($B$10/K19)*I19)</f>
        <v>0</v>
      </c>
      <c r="N19" s="25"/>
      <c r="O19" s="46">
        <f>SUM(M19*G19)</f>
        <v>0</v>
      </c>
    </row>
    <row r="20" spans="1:16" ht="15.6" x14ac:dyDescent="0.3">
      <c r="A20" s="25"/>
      <c r="B20" s="30">
        <v>11121703</v>
      </c>
      <c r="C20" s="30" t="s">
        <v>40</v>
      </c>
      <c r="D20" s="30" t="s">
        <v>41</v>
      </c>
      <c r="E20" s="30" t="s">
        <v>41</v>
      </c>
      <c r="F20" s="30" t="s">
        <v>95</v>
      </c>
      <c r="G20" s="31">
        <v>0.29951881145953463</v>
      </c>
      <c r="H20" s="32" t="s">
        <v>59</v>
      </c>
      <c r="I20" s="42"/>
      <c r="J20" s="25"/>
      <c r="K20" s="72">
        <v>1</v>
      </c>
      <c r="L20" s="25"/>
      <c r="M20" s="58">
        <f t="shared" ref="M20:M26" si="0">SUM(($B$10/K20)*I20)</f>
        <v>0</v>
      </c>
      <c r="N20" s="25"/>
      <c r="O20" s="44">
        <f t="shared" ref="O20:O24" si="1">SUM(M20*G20)</f>
        <v>0</v>
      </c>
    </row>
    <row r="21" spans="1:16" ht="15.6" x14ac:dyDescent="0.3">
      <c r="A21" s="25"/>
      <c r="B21" s="30">
        <v>15111500</v>
      </c>
      <c r="C21" s="30" t="s">
        <v>42</v>
      </c>
      <c r="D21" s="29" t="s">
        <v>43</v>
      </c>
      <c r="E21" s="29" t="s">
        <v>96</v>
      </c>
      <c r="F21" s="30" t="s">
        <v>97</v>
      </c>
      <c r="G21" s="31">
        <v>6.3073809007445969E-2</v>
      </c>
      <c r="H21" s="32" t="s">
        <v>59</v>
      </c>
      <c r="I21" s="42"/>
      <c r="J21" s="25"/>
      <c r="K21" s="72">
        <v>1</v>
      </c>
      <c r="L21" s="25"/>
      <c r="M21" s="58">
        <f t="shared" si="0"/>
        <v>0</v>
      </c>
      <c r="N21" s="25"/>
      <c r="O21" s="44">
        <f t="shared" si="1"/>
        <v>0</v>
      </c>
      <c r="P21" t="s">
        <v>0</v>
      </c>
    </row>
    <row r="22" spans="1:16" ht="15.6" x14ac:dyDescent="0.3">
      <c r="A22" s="25"/>
      <c r="B22" s="30"/>
      <c r="C22" s="30"/>
      <c r="D22" s="29" t="s">
        <v>39</v>
      </c>
      <c r="E22" s="29" t="s">
        <v>39</v>
      </c>
      <c r="F22" s="30" t="s">
        <v>98</v>
      </c>
      <c r="G22" s="31">
        <v>1.7070160591476422</v>
      </c>
      <c r="H22" s="32" t="s">
        <v>59</v>
      </c>
      <c r="I22" s="42"/>
      <c r="J22" s="25"/>
      <c r="K22" s="72">
        <v>1</v>
      </c>
      <c r="L22" s="25"/>
      <c r="M22" s="58">
        <f t="shared" si="0"/>
        <v>0</v>
      </c>
      <c r="N22" s="25"/>
      <c r="O22" s="44">
        <f t="shared" si="1"/>
        <v>0</v>
      </c>
    </row>
    <row r="23" spans="1:16" ht="15.6" x14ac:dyDescent="0.3">
      <c r="A23" s="25"/>
      <c r="B23" s="30"/>
      <c r="C23" s="30"/>
      <c r="D23" s="30" t="s">
        <v>37</v>
      </c>
      <c r="E23" s="29"/>
      <c r="F23" s="8" t="s">
        <v>89</v>
      </c>
      <c r="G23" s="8"/>
      <c r="H23" s="55" t="s">
        <v>80</v>
      </c>
      <c r="I23" s="42"/>
      <c r="J23" s="25"/>
      <c r="K23" s="72">
        <v>1</v>
      </c>
      <c r="L23" s="25"/>
      <c r="M23" s="58">
        <f t="shared" si="0"/>
        <v>0</v>
      </c>
      <c r="N23" s="25"/>
      <c r="O23" s="44">
        <f t="shared" si="1"/>
        <v>0</v>
      </c>
    </row>
    <row r="24" spans="1:16" ht="15.6" x14ac:dyDescent="0.3">
      <c r="A24" s="25"/>
      <c r="B24" s="30"/>
      <c r="C24" s="30"/>
      <c r="D24" s="30" t="s">
        <v>37</v>
      </c>
      <c r="E24" s="29"/>
      <c r="F24" s="8" t="s">
        <v>89</v>
      </c>
      <c r="G24" s="8"/>
      <c r="H24" s="55" t="s">
        <v>80</v>
      </c>
      <c r="I24" s="42"/>
      <c r="J24" s="25"/>
      <c r="K24" s="72">
        <v>1</v>
      </c>
      <c r="L24" s="25"/>
      <c r="M24" s="58">
        <f t="shared" si="0"/>
        <v>0</v>
      </c>
      <c r="N24" s="25"/>
      <c r="O24" s="44">
        <f t="shared" si="1"/>
        <v>0</v>
      </c>
    </row>
    <row r="25" spans="1:16" ht="15.6" x14ac:dyDescent="0.3">
      <c r="A25" s="25"/>
      <c r="B25" s="30"/>
      <c r="C25" s="30"/>
      <c r="D25" s="30" t="s">
        <v>37</v>
      </c>
      <c r="E25" s="29"/>
      <c r="F25" s="8" t="s">
        <v>89</v>
      </c>
      <c r="G25" s="8"/>
      <c r="H25" s="55" t="s">
        <v>80</v>
      </c>
      <c r="I25" s="42"/>
      <c r="J25" s="25"/>
      <c r="K25" s="72">
        <v>1</v>
      </c>
      <c r="L25" s="25"/>
      <c r="M25" s="58">
        <f t="shared" si="0"/>
        <v>0</v>
      </c>
      <c r="N25" s="25"/>
      <c r="O25" s="44">
        <f t="shared" ref="O25:O26" si="2">SUM(M25*G25)</f>
        <v>0</v>
      </c>
    </row>
    <row r="26" spans="1:16" ht="15.6" x14ac:dyDescent="0.3">
      <c r="A26" s="25"/>
      <c r="B26" s="30"/>
      <c r="C26" s="30"/>
      <c r="D26" s="30" t="s">
        <v>37</v>
      </c>
      <c r="E26" s="29"/>
      <c r="F26" s="8" t="s">
        <v>89</v>
      </c>
      <c r="G26" s="8"/>
      <c r="H26" s="55" t="s">
        <v>80</v>
      </c>
      <c r="I26" s="42"/>
      <c r="J26" s="25"/>
      <c r="K26" s="72">
        <v>1</v>
      </c>
      <c r="L26" s="25"/>
      <c r="M26" s="58">
        <f t="shared" si="0"/>
        <v>0</v>
      </c>
      <c r="N26" s="25"/>
      <c r="O26" s="44">
        <f t="shared" si="2"/>
        <v>0</v>
      </c>
    </row>
    <row r="27" spans="1:16" x14ac:dyDescent="0.3">
      <c r="A27" s="25"/>
      <c r="B27" s="25"/>
      <c r="C27" s="25"/>
      <c r="D27" s="25"/>
      <c r="E27" s="25"/>
      <c r="F27" s="25"/>
      <c r="G27" s="25"/>
      <c r="H27" s="25"/>
      <c r="I27" s="43"/>
      <c r="J27" s="25"/>
      <c r="K27" s="25"/>
      <c r="L27" s="25"/>
      <c r="M27" s="25"/>
      <c r="N27" s="25"/>
      <c r="O27" s="25"/>
    </row>
    <row r="28" spans="1:16" x14ac:dyDescent="0.3">
      <c r="A28" s="25"/>
      <c r="B28" s="25"/>
      <c r="C28" s="25"/>
      <c r="D28" s="25"/>
      <c r="E28" s="25"/>
      <c r="F28" s="25"/>
      <c r="G28" s="25"/>
      <c r="H28" s="25"/>
      <c r="I28" s="47">
        <f>SUM((I19:I26))</f>
        <v>0</v>
      </c>
      <c r="J28" s="25"/>
      <c r="K28" s="25" t="s">
        <v>0</v>
      </c>
      <c r="L28" s="25"/>
      <c r="M28" s="3">
        <f>SUM(M19:M26)</f>
        <v>0</v>
      </c>
      <c r="N28" s="25"/>
      <c r="O28" s="3">
        <f>SUM(O19:O26)</f>
        <v>0</v>
      </c>
    </row>
    <row r="29" spans="1:16" x14ac:dyDescent="0.3">
      <c r="A29" s="25"/>
      <c r="B29" s="49"/>
      <c r="C29" s="49"/>
      <c r="D29" s="49" t="s">
        <v>0</v>
      </c>
      <c r="E29" s="49"/>
      <c r="F29" s="25"/>
      <c r="G29" s="56"/>
      <c r="H29" s="25"/>
      <c r="I29" s="40" t="s">
        <v>64</v>
      </c>
      <c r="J29" s="25" t="s">
        <v>0</v>
      </c>
      <c r="K29" s="25"/>
      <c r="L29" s="25"/>
      <c r="M29" s="40" t="s">
        <v>64</v>
      </c>
      <c r="N29" s="25"/>
      <c r="O29" s="40" t="s">
        <v>64</v>
      </c>
    </row>
    <row r="30" spans="1:16" x14ac:dyDescent="0.3">
      <c r="B30" s="52"/>
      <c r="C30" s="52" t="s">
        <v>0</v>
      </c>
      <c r="D30" s="52"/>
      <c r="E30" s="4" t="s">
        <v>0</v>
      </c>
      <c r="F30" t="s">
        <v>0</v>
      </c>
      <c r="G30" t="s">
        <v>0</v>
      </c>
    </row>
    <row r="31" spans="1:16" x14ac:dyDescent="0.3">
      <c r="B31" s="52" t="s">
        <v>0</v>
      </c>
      <c r="C31" s="52"/>
      <c r="D31" s="52" t="s">
        <v>0</v>
      </c>
      <c r="E31" s="4"/>
      <c r="F31" t="s">
        <v>0</v>
      </c>
      <c r="G31" t="s">
        <v>0</v>
      </c>
    </row>
    <row r="32" spans="1:16" x14ac:dyDescent="0.3">
      <c r="B32" s="52"/>
      <c r="C32" s="52"/>
      <c r="D32" s="52" t="s">
        <v>0</v>
      </c>
      <c r="E32" s="4"/>
    </row>
    <row r="33" spans="2:6" x14ac:dyDescent="0.3">
      <c r="B33" s="53"/>
      <c r="C33" s="53"/>
      <c r="D33" s="54"/>
      <c r="E33" s="4"/>
    </row>
    <row r="34" spans="2:6" x14ac:dyDescent="0.3">
      <c r="B34" s="52"/>
      <c r="C34" s="52"/>
      <c r="D34" s="52"/>
      <c r="E34" s="4"/>
      <c r="F34" t="s">
        <v>0</v>
      </c>
    </row>
  </sheetData>
  <mergeCells count="2">
    <mergeCell ref="A8:E8"/>
    <mergeCell ref="K12:K16"/>
  </mergeCells>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fossila bränsle för värme
Process-LCA-metod</oddHeader>
    <oddFoote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14858-AD49-45A1-B768-EFF41AD29EC6}">
  <dimension ref="A5:K51"/>
  <sheetViews>
    <sheetView workbookViewId="0">
      <selection activeCell="C1" sqref="C1"/>
    </sheetView>
  </sheetViews>
  <sheetFormatPr defaultRowHeight="14.4" x14ac:dyDescent="0.3"/>
  <cols>
    <col min="2" max="2" width="28.6640625" customWidth="1"/>
    <col min="3" max="3" width="12.6640625" customWidth="1"/>
    <col min="4" max="4" width="11.88671875" bestFit="1" customWidth="1"/>
  </cols>
  <sheetData>
    <row r="5" spans="1:2" ht="6" customHeight="1" x14ac:dyDescent="0.3"/>
    <row r="6" spans="1:2" ht="21" x14ac:dyDescent="0.4">
      <c r="A6" s="59" t="s">
        <v>196</v>
      </c>
    </row>
    <row r="8" spans="1:2" ht="21" x14ac:dyDescent="0.4">
      <c r="B8" s="59" t="s">
        <v>130</v>
      </c>
    </row>
    <row r="9" spans="1:2" ht="15.6" x14ac:dyDescent="0.3">
      <c r="B9" s="60" t="s">
        <v>131</v>
      </c>
    </row>
    <row r="10" spans="1:2" ht="15.6" x14ac:dyDescent="0.3">
      <c r="B10" s="60" t="s">
        <v>132</v>
      </c>
    </row>
    <row r="11" spans="1:2" ht="15.6" x14ac:dyDescent="0.3">
      <c r="B11" s="60" t="s">
        <v>145</v>
      </c>
    </row>
    <row r="12" spans="1:2" ht="15.6" x14ac:dyDescent="0.3">
      <c r="B12" s="60" t="s">
        <v>146</v>
      </c>
    </row>
    <row r="13" spans="1:2" ht="15.6" x14ac:dyDescent="0.3">
      <c r="B13" s="60" t="s">
        <v>144</v>
      </c>
    </row>
    <row r="14" spans="1:2" ht="15.6" x14ac:dyDescent="0.3">
      <c r="B14" s="60" t="s">
        <v>133</v>
      </c>
    </row>
    <row r="15" spans="1:2" ht="15.6" x14ac:dyDescent="0.3">
      <c r="B15" s="60" t="s">
        <v>134</v>
      </c>
    </row>
    <row r="16" spans="1:2" ht="15.6" x14ac:dyDescent="0.3">
      <c r="B16" s="60" t="s">
        <v>135</v>
      </c>
    </row>
    <row r="17" spans="1:11" ht="15.6" x14ac:dyDescent="0.3">
      <c r="B17" s="60" t="s">
        <v>136</v>
      </c>
    </row>
    <row r="18" spans="1:11" ht="15.6" x14ac:dyDescent="0.3">
      <c r="B18" s="60"/>
    </row>
    <row r="19" spans="1:11" ht="21" x14ac:dyDescent="0.4">
      <c r="A19" t="s">
        <v>0</v>
      </c>
      <c r="B19" s="59" t="s">
        <v>137</v>
      </c>
      <c r="J19" s="62" t="s">
        <v>0</v>
      </c>
      <c r="K19" s="76"/>
    </row>
    <row r="20" spans="1:11" ht="15.6" x14ac:dyDescent="0.3">
      <c r="A20" s="60"/>
      <c r="B20" s="60" t="s">
        <v>197</v>
      </c>
      <c r="J20" s="62"/>
      <c r="K20" s="62"/>
    </row>
    <row r="21" spans="1:11" ht="15.6" x14ac:dyDescent="0.3">
      <c r="A21" s="60"/>
      <c r="B21" s="60" t="s">
        <v>198</v>
      </c>
      <c r="K21" s="62"/>
    </row>
    <row r="22" spans="1:11" ht="15.6" x14ac:dyDescent="0.3">
      <c r="B22" s="60" t="s">
        <v>199</v>
      </c>
    </row>
    <row r="23" spans="1:11" ht="15.6" x14ac:dyDescent="0.3">
      <c r="B23" s="60" t="s">
        <v>200</v>
      </c>
    </row>
    <row r="24" spans="1:11" ht="15.6" x14ac:dyDescent="0.3">
      <c r="B24" s="60" t="s">
        <v>184</v>
      </c>
    </row>
    <row r="25" spans="1:11" ht="15.6" x14ac:dyDescent="0.3">
      <c r="B25" s="60" t="s">
        <v>191</v>
      </c>
    </row>
    <row r="26" spans="1:11" ht="15.6" x14ac:dyDescent="0.3">
      <c r="B26" s="60"/>
    </row>
    <row r="27" spans="1:11" ht="21" x14ac:dyDescent="0.4">
      <c r="B27" s="59" t="s">
        <v>168</v>
      </c>
    </row>
    <row r="28" spans="1:11" ht="15.6" x14ac:dyDescent="0.3">
      <c r="B28" s="60" t="s">
        <v>169</v>
      </c>
    </row>
    <row r="29" spans="1:11" ht="15.6" x14ac:dyDescent="0.3">
      <c r="B29" s="60" t="s">
        <v>170</v>
      </c>
    </row>
    <row r="30" spans="1:11" ht="15.6" x14ac:dyDescent="0.3">
      <c r="B30" s="60" t="s">
        <v>171</v>
      </c>
    </row>
    <row r="31" spans="1:11" ht="15.6" x14ac:dyDescent="0.3">
      <c r="B31" s="60" t="s">
        <v>172</v>
      </c>
    </row>
    <row r="33" spans="2:4" ht="21" x14ac:dyDescent="0.4">
      <c r="B33" s="59" t="s">
        <v>139</v>
      </c>
    </row>
    <row r="34" spans="2:4" ht="15.6" x14ac:dyDescent="0.3">
      <c r="B34" s="61" t="s">
        <v>140</v>
      </c>
    </row>
    <row r="35" spans="2:4" ht="15.6" x14ac:dyDescent="0.3">
      <c r="B35" s="60" t="s">
        <v>141</v>
      </c>
    </row>
    <row r="36" spans="2:4" ht="15.6" x14ac:dyDescent="0.3">
      <c r="B36" s="60" t="s">
        <v>142</v>
      </c>
    </row>
    <row r="38" spans="2:4" ht="21" x14ac:dyDescent="0.4">
      <c r="B38" s="59" t="s">
        <v>206</v>
      </c>
    </row>
    <row r="39" spans="2:4" x14ac:dyDescent="0.3">
      <c r="B39" t="s">
        <v>209</v>
      </c>
    </row>
    <row r="40" spans="2:4" x14ac:dyDescent="0.3">
      <c r="B40" t="s">
        <v>210</v>
      </c>
    </row>
    <row r="41" spans="2:4" x14ac:dyDescent="0.3">
      <c r="B41" t="s">
        <v>207</v>
      </c>
    </row>
    <row r="42" spans="2:4" x14ac:dyDescent="0.3">
      <c r="B42" t="s">
        <v>208</v>
      </c>
    </row>
    <row r="44" spans="2:4" ht="21" x14ac:dyDescent="0.4">
      <c r="B44" s="59" t="s">
        <v>211</v>
      </c>
    </row>
    <row r="45" spans="2:4" x14ac:dyDescent="0.3">
      <c r="B45" t="s">
        <v>212</v>
      </c>
      <c r="D45" s="77" t="s">
        <v>213</v>
      </c>
    </row>
    <row r="46" spans="2:4" x14ac:dyDescent="0.3">
      <c r="D46" t="s">
        <v>214</v>
      </c>
    </row>
    <row r="48" spans="2:4" ht="21" x14ac:dyDescent="0.4">
      <c r="B48" s="59" t="s">
        <v>216</v>
      </c>
    </row>
    <row r="49" spans="2:4" x14ac:dyDescent="0.3">
      <c r="B49" s="78" t="s">
        <v>217</v>
      </c>
      <c r="C49" s="79"/>
      <c r="D49" s="79" t="s">
        <v>218</v>
      </c>
    </row>
    <row r="50" spans="2:4" x14ac:dyDescent="0.3">
      <c r="B50" s="80" t="s">
        <v>219</v>
      </c>
      <c r="C50" s="80"/>
      <c r="D50" s="80" t="s">
        <v>220</v>
      </c>
    </row>
    <row r="51" spans="2:4" x14ac:dyDescent="0.3">
      <c r="B51" t="s">
        <v>221</v>
      </c>
      <c r="D51" t="s">
        <v>237</v>
      </c>
    </row>
  </sheetData>
  <hyperlinks>
    <hyperlink ref="D45" r:id="rId1" xr:uid="{2A47A614-805F-4CCB-A220-601ED87CA995}"/>
  </hyperlinks>
  <pageMargins left="0.70866141732283472" right="0.70866141732283472" top="0.74803149606299213" bottom="0.74803149606299213" header="0.31496062992125984" footer="0.31496062992125984"/>
  <pageSetup paperSize="9" pageOrder="overThenDown" orientation="landscape" verticalDpi="0" r:id="rId2"/>
  <headerFooter>
    <oddHeader>&amp;LUpphandlingsmyndigheten&amp;RMiljöspendanalys fördelningsnyckel drivmedel, Process-LCA-metod</oddHeader>
    <oddFooter>&amp;F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2</vt:i4>
      </vt:variant>
    </vt:vector>
  </HeadingPairs>
  <TitlesOfParts>
    <vt:vector size="12" baseType="lpstr">
      <vt:lpstr>Information</vt:lpstr>
      <vt:lpstr>Information EL</vt:lpstr>
      <vt:lpstr>Fördelningsnyckel EL</vt:lpstr>
      <vt:lpstr>Information Fjärrvärme</vt:lpstr>
      <vt:lpstr>Fördelningsnyckel Fjärrvärme</vt:lpstr>
      <vt:lpstr>Information Bränslen för värme</vt:lpstr>
      <vt:lpstr>Fördelning Bio- &amp; trä-bränslen</vt:lpstr>
      <vt:lpstr>Fördelningsnyckel Fossilbränsle</vt:lpstr>
      <vt:lpstr>Information Drivmedel</vt:lpstr>
      <vt:lpstr>Fördelningsnyckel drivmedel</vt:lpstr>
      <vt:lpstr>'Information Bränslen för värme'!_Hlk90904383</vt:lpstr>
      <vt:lpstr>'Information Drivmedel'!_Hlk90904383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Johansson</dc:creator>
  <cp:lastModifiedBy>Jens Johansson</cp:lastModifiedBy>
  <dcterms:created xsi:type="dcterms:W3CDTF">2022-02-02T15:26:32Z</dcterms:created>
  <dcterms:modified xsi:type="dcterms:W3CDTF">2022-03-03T10:52:34Z</dcterms:modified>
</cp:coreProperties>
</file>