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upphandlingsmyndigheten-my.sharepoint.com/personal/jens_johansson_uhmynd_se/Documents/Projekt Inköpsstrategisk modell/PLCA 2020/Beslut/till beslut/"/>
    </mc:Choice>
  </mc:AlternateContent>
  <xr:revisionPtr revIDLastSave="174" documentId="13_ncr:1_{FF058FC2-7CE3-4079-8437-2A0C09BCB352}" xr6:coauthVersionLast="47" xr6:coauthVersionMax="47" xr10:uidLastSave="{4F0D7696-51F5-427D-AD0D-7D1F91E3BFC0}"/>
  <bookViews>
    <workbookView xWindow="-108" yWindow="-108" windowWidth="23256" windowHeight="12576" xr2:uid="{B6C3806F-AC5E-4EC3-8C4E-CAEE29329E04}"/>
  </bookViews>
  <sheets>
    <sheet name="Information" sheetId="11" r:id="rId1"/>
    <sheet name="Information EL" sheetId="2" r:id="rId2"/>
    <sheet name="Fördelningsnyckel EL" sheetId="1" r:id="rId3"/>
    <sheet name="Information Fjärrvärme" sheetId="8" r:id="rId4"/>
    <sheet name="Fördelningsnyckel Fjärrvärme" sheetId="4" r:id="rId5"/>
    <sheet name="Information Bränslen för värme" sheetId="9" r:id="rId6"/>
    <sheet name="Fördelning Bio- &amp; trä-bränslen" sheetId="5" r:id="rId7"/>
    <sheet name="Fördelningsnyckel Fossilbränsle" sheetId="6" r:id="rId8"/>
    <sheet name="Information Drivmedel" sheetId="10" r:id="rId9"/>
    <sheet name="Fördelningsnyckel drivmedel" sheetId="7" r:id="rId10"/>
  </sheets>
  <definedNames>
    <definedName name="_Hlk90904383" localSheetId="5">'Information Bränslen för värme'!$K$20</definedName>
    <definedName name="_Hlk90904383" localSheetId="8">'Information Drivmedel'!$K$20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7" l="1"/>
  <c r="M35" i="7"/>
  <c r="M34" i="7"/>
  <c r="M33" i="7"/>
  <c r="M31" i="7"/>
  <c r="M29" i="7"/>
  <c r="M28" i="7"/>
  <c r="M26" i="7"/>
  <c r="M25" i="7"/>
  <c r="M23" i="7"/>
  <c r="M22" i="7"/>
  <c r="M21" i="7"/>
  <c r="M20" i="7"/>
  <c r="M19" i="6"/>
  <c r="M26" i="6"/>
  <c r="M25" i="6"/>
  <c r="M24" i="6"/>
  <c r="M23" i="6"/>
  <c r="M22" i="6"/>
  <c r="M21" i="6"/>
  <c r="M20" i="6"/>
  <c r="M19" i="5"/>
  <c r="M27" i="5"/>
  <c r="M26" i="5"/>
  <c r="M25" i="5"/>
  <c r="M24" i="5"/>
  <c r="M23" i="5"/>
  <c r="M22" i="5"/>
  <c r="M21" i="5"/>
  <c r="M20" i="5"/>
  <c r="M20" i="4"/>
  <c r="M27" i="4"/>
  <c r="M26" i="4"/>
  <c r="M25" i="4"/>
  <c r="M24" i="4"/>
  <c r="M23" i="4"/>
  <c r="M22" i="4"/>
  <c r="M21" i="4"/>
  <c r="M22" i="1"/>
  <c r="M26" i="1"/>
  <c r="M25" i="1"/>
  <c r="M24" i="1"/>
  <c r="M23" i="1"/>
  <c r="M21" i="1"/>
  <c r="M20" i="1"/>
  <c r="M19" i="1"/>
  <c r="O19" i="1" s="1"/>
  <c r="I28" i="1" l="1"/>
  <c r="I29" i="5"/>
  <c r="I15" i="5" s="1"/>
  <c r="I28" i="6"/>
  <c r="I15" i="6" s="1"/>
  <c r="I38" i="7"/>
  <c r="I15" i="7" s="1"/>
  <c r="O36" i="7"/>
  <c r="O35" i="7"/>
  <c r="O26" i="6"/>
  <c r="O25" i="6"/>
  <c r="O27" i="5"/>
  <c r="O26" i="5"/>
  <c r="O25" i="5"/>
  <c r="O34" i="7"/>
  <c r="O33" i="7"/>
  <c r="O25" i="7"/>
  <c r="O22" i="7"/>
  <c r="O21" i="7"/>
  <c r="O24" i="6"/>
  <c r="O23" i="6"/>
  <c r="O22" i="6"/>
  <c r="O21" i="6"/>
  <c r="O20" i="6"/>
  <c r="O19" i="6"/>
  <c r="M38" i="7" l="1"/>
  <c r="M15" i="7" s="1"/>
  <c r="O28" i="6"/>
  <c r="O12" i="6" s="1"/>
  <c r="M28" i="6"/>
  <c r="M15" i="6" s="1"/>
  <c r="O20" i="7"/>
  <c r="O38" i="7" s="1"/>
  <c r="M12" i="7" l="1"/>
  <c r="M12" i="6"/>
  <c r="O12" i="7"/>
  <c r="O24" i="5" l="1"/>
  <c r="O23" i="5"/>
  <c r="O22" i="5"/>
  <c r="O21" i="5"/>
  <c r="O20" i="5"/>
  <c r="I29" i="4"/>
  <c r="I15" i="4" s="1"/>
  <c r="O27" i="4"/>
  <c r="O26" i="4"/>
  <c r="O25" i="4"/>
  <c r="O24" i="4"/>
  <c r="O23" i="4"/>
  <c r="O22" i="4"/>
  <c r="O21" i="4"/>
  <c r="I15" i="1"/>
  <c r="O26" i="1"/>
  <c r="O25" i="1"/>
  <c r="O24" i="1"/>
  <c r="O23" i="1"/>
  <c r="O21" i="1"/>
  <c r="O20" i="1"/>
  <c r="O19" i="5" l="1"/>
  <c r="O29" i="5" s="1"/>
  <c r="O12" i="5" s="1"/>
  <c r="M29" i="5"/>
  <c r="O22" i="1"/>
  <c r="M28" i="1"/>
  <c r="M29" i="4"/>
  <c r="M15" i="4" s="1"/>
  <c r="O20" i="4"/>
  <c r="O29" i="4" s="1"/>
  <c r="O12" i="4" s="1"/>
  <c r="M15" i="5" l="1"/>
  <c r="M12" i="5"/>
  <c r="O28" i="1"/>
  <c r="M12" i="4"/>
  <c r="M15" i="1"/>
  <c r="M12" i="1"/>
  <c r="O12" i="1" l="1"/>
</calcChain>
</file>

<file path=xl/sharedStrings.xml><?xml version="1.0" encoding="utf-8"?>
<sst xmlns="http://schemas.openxmlformats.org/spreadsheetml/2006/main" count="691" uniqueCount="240">
  <si>
    <t xml:space="preserve"> </t>
  </si>
  <si>
    <t>Elektricitet</t>
  </si>
  <si>
    <t>Distribution av elektricitet</t>
  </si>
  <si>
    <t>09310000-5</t>
  </si>
  <si>
    <t>09310000-5001</t>
  </si>
  <si>
    <t>09310000-5002</t>
  </si>
  <si>
    <t>09310000-5003</t>
  </si>
  <si>
    <t>09310000-5004</t>
  </si>
  <si>
    <t>09310000-5005</t>
  </si>
  <si>
    <t>09310000-5006</t>
  </si>
  <si>
    <t>El - Svensk el-mix (mindre än 1kW) Hushåll</t>
  </si>
  <si>
    <t>El - Svensk el-mix (mellan 1kW- 60kW) Icke-hushåll</t>
  </si>
  <si>
    <t>El - Nordisk el-mix, residualmix (mindre än 1kW) Hushåll</t>
  </si>
  <si>
    <t>El - Nordisk el-mix, residualmix (mellan 1kW-60kW) Icke-hushåll</t>
  </si>
  <si>
    <t>09310000-5007</t>
  </si>
  <si>
    <t>09310000-5008</t>
  </si>
  <si>
    <t xml:space="preserve"> CPV-kod           </t>
  </si>
  <si>
    <t>Utbyggd CPV (ej officiell, hjälp-kod)</t>
  </si>
  <si>
    <t>003050104-JJ</t>
  </si>
  <si>
    <t>Ej CPV - Elektricitet - defaultvärde</t>
  </si>
  <si>
    <t>003050204-JJ</t>
  </si>
  <si>
    <t>Ej CPV -  Fjärrvärme - defaultvärde</t>
  </si>
  <si>
    <t>09323000-9</t>
  </si>
  <si>
    <t>Fjärrvärme</t>
  </si>
  <si>
    <t xml:space="preserve">Fjärrvärme </t>
  </si>
  <si>
    <t>09324000-6</t>
  </si>
  <si>
    <t>Fjärrvärme på längre avstånd</t>
  </si>
  <si>
    <t>003050354-JJ</t>
  </si>
  <si>
    <t>09111400-4</t>
  </si>
  <si>
    <t>03413000-8</t>
  </si>
  <si>
    <t>Brännved</t>
  </si>
  <si>
    <t>03417000-6</t>
  </si>
  <si>
    <t>Träspill</t>
  </si>
  <si>
    <t>Träbränslen</t>
  </si>
  <si>
    <t>003050455-JJ</t>
  </si>
  <si>
    <t>Ej CPV - Fossila bränslen - defaultvärde</t>
  </si>
  <si>
    <t>09135110-8</t>
  </si>
  <si>
    <t>09000000-3</t>
  </si>
  <si>
    <t>Petroleumprodukter, bränsle, elektricitet och andra energikällor</t>
  </si>
  <si>
    <t>09111200-2</t>
  </si>
  <si>
    <t>Torv</t>
  </si>
  <si>
    <t>09112200-9</t>
  </si>
  <si>
    <t>Gasformiga bränslen</t>
  </si>
  <si>
    <t>09120000-6</t>
  </si>
  <si>
    <t>#2 Värmeolja</t>
  </si>
  <si>
    <t>Eldningsolja med låg svavelhalt</t>
  </si>
  <si>
    <t>004011055-JJ</t>
  </si>
  <si>
    <t>Ej CPV - Drivmedel - defaultvärde</t>
  </si>
  <si>
    <t>Bränslen</t>
  </si>
  <si>
    <t>09100000-0</t>
  </si>
  <si>
    <t>Drivmedel</t>
  </si>
  <si>
    <t>El - "ursprungsmärkt förnybar mix": vatten 60%, vind 39,75% sol 0,25%, ungefär motsvarande "Bra Miljöval"</t>
  </si>
  <si>
    <t>El - "ursprungsmärkt" befintlig vattenkraft</t>
  </si>
  <si>
    <t>El - "ursprungsmärkt" vind</t>
  </si>
  <si>
    <t>El från ny solcellsanläggning</t>
  </si>
  <si>
    <t>Beskrivning av ursprung</t>
  </si>
  <si>
    <t>Källa</t>
  </si>
  <si>
    <t>UNSPSC-kod</t>
  </si>
  <si>
    <t>UNSPSC-beteckning</t>
  </si>
  <si>
    <t>IVL</t>
  </si>
  <si>
    <t>Summa fördelad inköpsvolym (SEK)</t>
  </si>
  <si>
    <t>enhet: kilo koldioxidekvivalenter (kg CO2-e)</t>
  </si>
  <si>
    <t>Justeringsbar inställning för beräkning av klimatpåverkan</t>
  </si>
  <si>
    <t>kvar att fördela av inköpsvolym</t>
  </si>
  <si>
    <t>Total andel, summa av ovan</t>
  </si>
  <si>
    <t>Skriv inte i grå celler</t>
  </si>
  <si>
    <t>ljus begia/gula celler kan skrivas i</t>
  </si>
  <si>
    <t>data i mörkgrön cell kopieras till Miljöspendanalysen</t>
  </si>
  <si>
    <t>Fördelningsnyckel för klimatberäkning av inköpt elektricitet</t>
  </si>
  <si>
    <t>Klimatindikator     (kg CO2-e/kr)</t>
  </si>
  <si>
    <t>Summa klimatpåverkan beräknad av egen fördelning x klimatindikatorer</t>
  </si>
  <si>
    <t>Kvar att fördela av defaultandel (1)</t>
  </si>
  <si>
    <t>Fördelningsnyckel för klimatberäkning av inköpt fjärrvärme</t>
  </si>
  <si>
    <t>Infoga totalsumman (kronor) för inköp av fjärrvärme</t>
  </si>
  <si>
    <t>Infoga totalsumman (kronor) för inköp av elektricitet</t>
  </si>
  <si>
    <t>Svensk genomsnitt mix</t>
  </si>
  <si>
    <t>09323000-9001</t>
  </si>
  <si>
    <t>09323000-9003</t>
  </si>
  <si>
    <t>09323000-9004</t>
  </si>
  <si>
    <t>09323000-9005</t>
  </si>
  <si>
    <t>egen</t>
  </si>
  <si>
    <t>se Fjärrvärme 09323000-9, samt 09323000-900n</t>
  </si>
  <si>
    <t>Göteborgsmix (spillvärme, värmepumpar, avfalls- och fossilgasförbränning)</t>
  </si>
  <si>
    <t>09111400-4001</t>
  </si>
  <si>
    <t>09111400-4002</t>
  </si>
  <si>
    <t>Biobränslepellets – hushåll</t>
  </si>
  <si>
    <t>Biobränslepellets  – industri och större verksamheter</t>
  </si>
  <si>
    <t>Trä biobränsle  – spill från sågverk och liknande, klimatpåverkan beräknad inklusive användning.</t>
  </si>
  <si>
    <t>Trä biobränsle  – ny råvara, klimatpåverkan beräknad inklusive användning.</t>
  </si>
  <si>
    <t>Möjlighet att ange eget LCA/kr värde</t>
  </si>
  <si>
    <t>Ej CPV - Bio- och träbaserade bränslen - defaultvärde</t>
  </si>
  <si>
    <t>Fördelningsnyckel för klimatberäkning av inköpta Bio- och träbaserade bränslen</t>
  </si>
  <si>
    <t>09120000-6010</t>
  </si>
  <si>
    <t>Gasformiga bränslen - biogas av vallodling och reströtning, till uppvärmning</t>
  </si>
  <si>
    <t>Infoga totalsumman (kronor) för inköp av bränslen av trä och annat biologiskt substrat (dock ej torv).</t>
  </si>
  <si>
    <t>Torv som bränsle</t>
  </si>
  <si>
    <t>09120000-6020</t>
  </si>
  <si>
    <t>Gasformiga bränslen - "naturgas" / fossil gas</t>
  </si>
  <si>
    <t>Kolbränslen (av stenkol)</t>
  </si>
  <si>
    <t>Infoga totalsumman (kronor) för inköp av fossila bränslen inklusive torv för förbränning.</t>
  </si>
  <si>
    <t>Fördelningsnyckel för klimatberäkning av inköpta fossila bränslen inklusive torv för förbränning</t>
  </si>
  <si>
    <t>Fördelningsnyckel för klimatberäkning av inköpta drivmedel för fordon.</t>
  </si>
  <si>
    <t>Infoga totalsumman (kronor) för inköp av drivmedel för fordon.</t>
  </si>
  <si>
    <t>09100000-01</t>
  </si>
  <si>
    <t>Bensin - fossil, med Svensk etanol pliktkvotsinblandning (inkl. användning)</t>
  </si>
  <si>
    <t>Diesel - fossil (inkl. användning)</t>
  </si>
  <si>
    <t>E85 - Biobaserad etanol ca 85%, ca 15% fossil bensin (inkl. användning)</t>
  </si>
  <si>
    <t>Gas - "naturgas" / fossilgas (inkl. användning)</t>
  </si>
  <si>
    <t>09100000-01012</t>
  </si>
  <si>
    <t>Diesel 50% HVO 50% (biobaserad) (inkl. användning)</t>
  </si>
  <si>
    <t>Bränslen, drivmedel fossila</t>
  </si>
  <si>
    <t>Fotogen - flygfotogen (inkl. användning)</t>
  </si>
  <si>
    <t>09100000-02</t>
  </si>
  <si>
    <t>09100000-0112</t>
  </si>
  <si>
    <t>09100000-0122</t>
  </si>
  <si>
    <t>09100000-0131</t>
  </si>
  <si>
    <t>09100000-0141</t>
  </si>
  <si>
    <t>Bränslen, drivmedel blandning fossila och biobaserade</t>
  </si>
  <si>
    <t>09100000-02185</t>
  </si>
  <si>
    <t>09100000-02250</t>
  </si>
  <si>
    <t>09100000-03</t>
  </si>
  <si>
    <t>Bränslen, drivmedel helt biobaserade</t>
  </si>
  <si>
    <t>Biobaserad "diesel" 100%</t>
  </si>
  <si>
    <t>09100000-0321</t>
  </si>
  <si>
    <t>Biogas (Inkl. användning) (värde hämtat från biodisel) (senare uppdrag att ta fram nytt värde vallodling &amp; reströtning)</t>
  </si>
  <si>
    <t>09100000-0340</t>
  </si>
  <si>
    <t>Bränslen, drivmedel ej fossila eller biobaserade</t>
  </si>
  <si>
    <t>09100000-04</t>
  </si>
  <si>
    <t>Vätgas, gas spjälkad med el från solceller</t>
  </si>
  <si>
    <t>09100000-04411</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</si>
  <si>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</si>
  <si>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</si>
  <si>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</si>
  <si>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För de poster som ingår i respektive fördelningsnyckeln finns ett antal miljöindikatorer preciserade.</t>
  </si>
  <si>
    <t>Den del av inköpssumman (kr) som fördelas till en post multipliceras med posten respektive miljöindikator (exempelvis kg CO2-e/kr). Produkten blir en miljöpåverkan (exempelvis kg CO2-e) per post.</t>
  </si>
  <si>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</si>
  <si>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</si>
  <si>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Hur fördelningsnyckeln kan användas</t>
  </si>
  <si>
    <t>Hur vi har räknat fram klimatindikatorerna i fördelnignsnyckeln framgår av fliken "Framräkning av UHM-indikatorer".</t>
  </si>
  <si>
    <t>Observera!</t>
  </si>
  <si>
    <t>Det är viktigt att observera att klimatindikatorerna ger indikationer om klimatbelastning i förhållande till andra inköpskategorier, inte absoluta mått på en "sanning".</t>
  </si>
  <si>
    <t>Klimatindikatorerna i miljöspendanalysen och dess fördelningsnycklar är framtagna för miljöspedanalyser (inköpsanalyser) inte för annan användning.</t>
  </si>
  <si>
    <t>I miljöspendanalysen är det jämförelser mellan olika inköpskategorier som är det primära, inte jämförelser mellan olika organisationer eller olika verksamheter eller leverantörer.</t>
  </si>
  <si>
    <t>Om Miljöspendanalysens fördelningsnyckel för Elektricitet</t>
  </si>
  <si>
    <t xml:space="preserve">Den procentuella fördelningen kan baseras på statistik av på tidigare inköp. </t>
  </si>
  <si>
    <t>Inköpssumman på "defaultnivån" (för närvarande nivå 3) i miljöspendanalysens kategoristruktur kopieras till en fördelningsnyckel.</t>
  </si>
  <si>
    <t>I fördelningsnyckeln fördelas den överflyttade inköpssumman till ett antal poster i fördelningsnyckeln. Inköpssummorna kan fördelas procentuellt till de olika posterna.</t>
  </si>
  <si>
    <t>Fördelningsnyckeln finns i fliken "Fördelningsnyckel EL".</t>
  </si>
  <si>
    <t>El kan medföra olika stor miljöpåverkan beroende på hur elen har alstrats. Av den anledningen finns en fördelningsnyckel för inköp av el med.</t>
  </si>
  <si>
    <t xml:space="preserve">Har köparen information om elens ursprung kan den informationen användas för att ställa in fördelningsnyckeln så att den beräknade miljöpåverkan från kategorin som samlar inköp av el blir </t>
  </si>
  <si>
    <t>mer representativ för hur miljöpåverkan av inköpen ser ut. Fördelningsnyckeln är nu inställd på 100% Nordisk el, residualmix, ej hushåll, vilket har störst miljöbelastning av samtliga alternativ. Det är för att mana organisationen till att undersöka och arbeta med inköpskategorin el. Fördelningen i fördelningsnyckeln ställs in genom att procentsiffran för fördelningen ändras.</t>
  </si>
  <si>
    <t>Fördelningsnyckeln är nu inställd på 100% Nordisk el, residualmix, ej hushåll, vilket har störst miljöbelastning av samtliga alternativ. Det är för att mana organisationen till att undersöka och arbeta med inköpskategorin el. Fördelningen i fördelningsnyckeln ställs in genom att procentsiffran för fördelningen ändras.</t>
  </si>
  <si>
    <t>Det är för att mana organisationen till att undersöka och arbeta med inköpskategorin el. Fördelningen i fördelningsnyckeln ställs in genom att procentsiffran för fördelningen ändras.</t>
  </si>
  <si>
    <t>Prisutvecklingen på el har varierat stort senaste året, läs mer om hantering av det längre ned.</t>
  </si>
  <si>
    <t>Prisutvecklingen på el</t>
  </si>
  <si>
    <t xml:space="preserve">Prisutvecklingen på el var länge relativt långsamt ökande men under 2021 har priset på el ökat rejält från det att underlaget tog fram. </t>
  </si>
  <si>
    <t xml:space="preserve">Från oktober 2019 till oktober 2021 ökade producentpriserna med cirka 16,7 procent i producentled (med avgränsning enligt tabellen nedan).  </t>
  </si>
  <si>
    <t>Priserna förändrades olika för olika typer av kunder och beroende på vilket el-område kunden tillhör.</t>
  </si>
  <si>
    <t> Producentpris elektricitet</t>
  </si>
  <si>
    <t>2019 oktober</t>
  </si>
  <si>
    <t>2021 oktober</t>
  </si>
  <si>
    <t>35.14 Handel med elektricitet</t>
  </si>
  <si>
    <t>Beräkning av prisökning mellan oktober 2019 och oktober 2021:</t>
  </si>
  <si>
    <t>SCB: Producentprisindex efter marknad och produktgrupp SPIN 2015, 2015=100.</t>
  </si>
  <si>
    <t xml:space="preserve">SCB: http://www.statistikdatabasen.scb.se/pxweb/sv/ssd/START__PR__PR0301__PR0301G/PPI2015M/table/tableViewLayout1/  </t>
  </si>
  <si>
    <r>
      <t>Pris</t>
    </r>
    <r>
      <rPr>
        <b/>
        <sz val="11"/>
        <color theme="1"/>
        <rFont val="Calibri"/>
        <family val="2"/>
        <scheme val="minor"/>
      </rPr>
      <t>ökningen</t>
    </r>
    <r>
      <rPr>
        <sz val="11"/>
        <color theme="1"/>
        <rFont val="Calibri"/>
        <family val="2"/>
        <scheme val="minor"/>
      </rPr>
      <t xml:space="preserve"> var: (157,4 – 140,7) = 16,7 avrundat till 17%.</t>
    </r>
  </si>
  <si>
    <t xml:space="preserve">För att hantera prisförändringen på el har vi infört en faktor för procentuell prisökning i fördelningsnyckeln. Per default har vi satt en prisökning på 16,7 procent jämfört med oktober 2019. </t>
  </si>
  <si>
    <t>Prisförändring som används för att balansera prisutvecklingen, anges nedan. Sätt in värde utifrån 1 (1= ingen förändring av prisnivå), ange ökning med (värde över 1) och minskning med (värde mindre än 1)</t>
  </si>
  <si>
    <t>Prisutveckling</t>
  </si>
  <si>
    <t xml:space="preserve">Prisutvecklingen kan ha ändrats från det att underlaget tog fram. </t>
  </si>
  <si>
    <t xml:space="preserve">År 2019 bör användas som basår.  </t>
  </si>
  <si>
    <t xml:space="preserve">För att hantera prisförändringen har vi infört en beräkningsfunktion som är möjlig att justera. </t>
  </si>
  <si>
    <t>Ni kan själva ersätta faktorn med en siffra för prisökning. Då kan oktober 2019 jämföras med aktuell månad aktuellt år.</t>
  </si>
  <si>
    <t>Ni kan själva ersätta faktorn med en siffra för prisökning som stämmer bättre med hur elpriset förändrats för er del. Då kan oktober 2019 jämföras med aktuell månad aktuellt år.</t>
  </si>
  <si>
    <t>Om Miljöspendanalysens fördelningsnyckel för fjärrvärme</t>
  </si>
  <si>
    <t>Värden för olika bränslen för, eller mixar av fjärrvärme finns med i fördelningsnyckel. Här räknas endast värmeproduktion, inte om el alstras samtidigt.</t>
  </si>
  <si>
    <t>En övervägande del av fastigheter i tätorter värms av fjärrvärme. Fjärrvärmen alstras genom förbränning av olika slags material. Material som förbränns kan vara avfall och det kan vara</t>
  </si>
  <si>
    <t xml:space="preserve"> fossila bränslen så som fossil gas och olja eller pellets av trä eller annat biobaserat material. En del värmeverk förbränner fossil gas eller biogas. Avfall som förbränns består bland annat av hushållsavfall varav mycket av importeras.</t>
  </si>
  <si>
    <t>En del av hushållsavfallet består av plast baserat på produkter av fossila olja. På en del orter består fjärrvärmen också av värme från omhändertagen spillvärme från industrier eller avloppsreningsverk.</t>
  </si>
  <si>
    <t>Fördelningsnyckeln finns i fliken "Fördelningsnyckel Fjärrvärme".</t>
  </si>
  <si>
    <t>Klimatpåverkan kan variera mycket beroende på vilket material som förbränns och om det är spillvärme som omhändertas, om el alstras (kraftvärmeverk) samtidigt eller inte.</t>
  </si>
  <si>
    <t>Fördelningsnyckeln är nu inställd på 100% svensk mix.</t>
  </si>
  <si>
    <t xml:space="preserve">Ofta undersöker många offentliga organisationer hur mycket och vilken typ av bränsle som köps in för uppvärmning. Sådan information kan användas för att ställa in fördelningsnyckeln </t>
  </si>
  <si>
    <t xml:space="preserve">så att den beräknade miljöpåverkan från kategorier som samlar bränsle för uppvärmning av fastigheter blir mer representativ för hur inköpen ser ut. </t>
  </si>
  <si>
    <t>Fördelningen i fördelningsnyckeln ställs in genom att procentsiffran för fördelningen ändras.</t>
  </si>
  <si>
    <t xml:space="preserve"> Värden utan förbränning ligger dock som en information vid sidan av beräkningen. På grund av avsaknad av data baseras värde för biogas på värdet för biodiesel.</t>
  </si>
  <si>
    <t>På grund av avsaknad av data baseras värde för biogas på värdet för biodiesel.</t>
  </si>
  <si>
    <t>Följande fördelningnycklar finns:</t>
  </si>
  <si>
    <t>Observera att uppdelningen är baserad på biobränslen eller fossila bränslen.</t>
  </si>
  <si>
    <t>Om värme alstrad av sol eller geotermisk energi köps in (alltså om värmen köps - inte utrustningen eller elen för att driva utrustningen) så kan sådan läggas till på en egen rad. Det kan ske i någon av flikarna eller under fliken fjärrvärme.</t>
  </si>
  <si>
    <t>Om värme alstrad av sol eller geotermisk energi köps in (alltså om värmen köps - inte utrustningen eller elen för att driva utrustningen) så kan sådan läggas till på en egen rad. Det kan ske under fliken fjärrvärme eller i någon av flikarna som avser bränsle för uppvärmning.</t>
  </si>
  <si>
    <t>Hur vi har räknat fram klimatindikatorerna i fördelningsnyckeln framgår av fliken "Framräkning av UHM-indikatorer".</t>
  </si>
  <si>
    <t>Nycklar för olika inköpskategorier för bränslen för uppvärmning</t>
  </si>
  <si>
    <t>Om Miljöspendanalysens fördelningsnyckel för bränslen för uppvärmning</t>
  </si>
  <si>
    <t>Fördelningsnycklarnas funktion</t>
  </si>
  <si>
    <t>Hur fördelningsnycklarna kan användas</t>
  </si>
  <si>
    <t>Om Miljöspendanalysens fördelningsnyckel för drivmedel</t>
  </si>
  <si>
    <t>Ofta undersöker många offentliga organisationer hur stor andel av olika drivmedel som köps in</t>
  </si>
  <si>
    <t xml:space="preserve">Sådan information kan användas för att ställa in fördelningsnyckeln så att den beräknade miljöpåverkan från kategorier som samlar fordonsbränsle blir mer representativ för hur inköpen ser ut. </t>
  </si>
  <si>
    <t>Fördelningsnyckeln är nu inställd på 50% fossil bensin och 50% fossil diesel.</t>
  </si>
  <si>
    <t xml:space="preserve">Det är för att mana organisationen till att undersöka och arbeta med inköpskategorin fordonsbränsle. </t>
  </si>
  <si>
    <t>Fördelningsnycklar till Miljöspendanalys</t>
  </si>
  <si>
    <t>I denna fil finns följande fördelningsnycklar:</t>
  </si>
  <si>
    <t>Bio- och träbaserade bränslen för uppvärmning</t>
  </si>
  <si>
    <t>Fossila bränslen för uppvärmning</t>
  </si>
  <si>
    <t>Drivmedel (exempelvis för fordon)</t>
  </si>
  <si>
    <t>Vid användning</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</si>
  <si>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</si>
  <si>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</si>
  <si>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r>
      <t xml:space="preserve">Vid användning av material i denna fil så ange källan med källhanvisning: Johansson, Jens et al (2022-02-17) </t>
    </r>
    <r>
      <rPr>
        <i/>
        <sz val="11"/>
        <color theme="1"/>
        <rFont val="Calibri"/>
        <family val="2"/>
        <scheme val="minor"/>
      </rPr>
      <t>Miljöspendanalys, miljöindikatorer - fördelningsnycklar.</t>
    </r>
    <r>
      <rPr>
        <sz val="11"/>
        <color theme="1"/>
        <rFont val="Calibri"/>
        <family val="2"/>
        <scheme val="minor"/>
      </rPr>
      <t xml:space="preserve"> Upphandlingsmyndigheten, Solna.</t>
    </r>
  </si>
  <si>
    <r>
      <t xml:space="preserve">Vid publicering av material som bearbetats med hjälp av material i denna fil ska källan anges som: Med bearbetning av/ med hjälp av, eller likande, samt källan: Johansson, Jens et al (2022-02-17) </t>
    </r>
    <r>
      <rPr>
        <i/>
        <sz val="11"/>
        <color theme="1"/>
        <rFont val="Calibri"/>
        <family val="2"/>
        <scheme val="minor"/>
      </rPr>
      <t>Miljöspendanalys, miljöindikatorer - fördelningsnycklar.</t>
    </r>
    <r>
      <rPr>
        <sz val="11"/>
        <color theme="1"/>
        <rFont val="Calibri"/>
        <family val="2"/>
        <scheme val="minor"/>
      </rPr>
      <t xml:space="preserve"> Upphandlingsmyndigheten, Solna.</t>
    </r>
  </si>
  <si>
    <t>Kontakt vid frågor</t>
  </si>
  <si>
    <t>Frågeservice</t>
  </si>
  <si>
    <t>https://www.upphandlingsmyndigheten.se/frageportalen/</t>
  </si>
  <si>
    <t>08-58621701</t>
  </si>
  <si>
    <t>från defaultraden i Miljöspendanalysen, här i cell B10</t>
  </si>
  <si>
    <t>Versionsförändringar</t>
  </si>
  <si>
    <t>Första version</t>
  </si>
  <si>
    <t>JJ2022-02-17</t>
  </si>
  <si>
    <t>Ny version</t>
  </si>
  <si>
    <t>Ändringar</t>
  </si>
  <si>
    <t>JJ2022-03-02</t>
  </si>
  <si>
    <t>OBSERVERA Färgkoderna</t>
  </si>
  <si>
    <t>I denna kolumn fördelar du själv ANDELAR (i hundradelar) av inköpt volym, total volym ska bli =1.</t>
  </si>
  <si>
    <t xml:space="preserve">I denna kolumn kan du själv justera </t>
  </si>
  <si>
    <t>Fördelning av elektricitetens ursprung. Skriv själv in andel av total inköpssumma för elektricitet. Ange siffra mellan 0 och 1, i cellerna nedan.</t>
  </si>
  <si>
    <t>Födelad inköpsvolym (kr) SEK   (ändra ej i cellerna)</t>
  </si>
  <si>
    <t>Beräknad klimatpåverkan (kg CO2-e)= fördelad volym x klimatindikator   (ändra ej i cellerna)</t>
  </si>
  <si>
    <t>Nedanstående summa läggs in i Miljöspendanalysen på raden för defult på kategori Elektricitet (ändra ej i cellen, kopiera summan)</t>
  </si>
  <si>
    <t>Nedanstående summa läggs in i Miljöspendanalysen på raden för defult på kategori Fjärrvärme (ändra ej i cellen, kopiera summan)</t>
  </si>
  <si>
    <t>Nedanstående summa läggs in i Miljöspendanalysen på raden för defult på kategori Trä-bränslen (ändra ej i cellen, kopiera summan)</t>
  </si>
  <si>
    <t>Nedanstående summa läggs in i Miljöspendanalysen på raden för defult på kategori fossila bränslen inklusive torv för förbränning                                   (ändra ej i cellen, kopiera summan)</t>
  </si>
  <si>
    <t>Nedanstående summa läggs in i Miljöspendanalysen på raden för defult på kategori drivmedel (ändra ej i cellen, kopiera summan)</t>
  </si>
  <si>
    <t>Fördelning av fjärrvärmens källor. Skriv själv in andel av total inköpssumma för fjärrvärmen. Ange siffra mellan 0 och 1, i cellerna nedan.</t>
  </si>
  <si>
    <t>Fördelning av källor för trä-bränslen. Skriv själv in andel av total inköpssumma. Ange siffra mellan 0 och 1, i cellerna nedan.</t>
  </si>
  <si>
    <t>Fördelning av källor för fossila bränslen inklusive torv för förbränning. Skriv själv in andel av total inköpssumma. Ange siffra mellan 0 och 1, i cellerna nedan.</t>
  </si>
  <si>
    <t>Logga, kontaktinformation, versionsinformation tilllagd. Förtydligande i vissa texter.</t>
  </si>
  <si>
    <t>Logga, kontaktinformation, versionsinformation tilllagd. Förtydligande i vissa texter. Rättning av felskriven hänvisning i text.</t>
  </si>
  <si>
    <r>
      <t xml:space="preserve">Vid användning av material i denna fil så ange källan med källhanvisning: Johansson, Jens et al (2022-03-02) </t>
    </r>
    <r>
      <rPr>
        <i/>
        <sz val="11"/>
        <color theme="1"/>
        <rFont val="Calibri"/>
        <family val="2"/>
        <scheme val="minor"/>
      </rPr>
      <t>Miljöspendanalys, miljöindikatorer - fördelningsnycklar.</t>
    </r>
    <r>
      <rPr>
        <sz val="11"/>
        <color theme="1"/>
        <rFont val="Calibri"/>
        <family val="2"/>
        <scheme val="minor"/>
      </rPr>
      <t xml:space="preserve"> Upphandlingsmyndigheten, Solna.</t>
    </r>
  </si>
  <si>
    <r>
      <t xml:space="preserve">Vid publicering av material som bearbetats med hjälp av material i denna fil ska källan anges som: Med bearbetning av/ med hjälp av, eller likande, samt källan: Johansson, Jens et al (2022-03-02) </t>
    </r>
    <r>
      <rPr>
        <i/>
        <sz val="11"/>
        <color theme="1"/>
        <rFont val="Calibri"/>
        <family val="2"/>
        <scheme val="minor"/>
      </rPr>
      <t>Miljöspendanalys, miljöindikatorer - fördelningsnycklar.</t>
    </r>
    <r>
      <rPr>
        <sz val="11"/>
        <color theme="1"/>
        <rFont val="Calibri"/>
        <family val="2"/>
        <scheme val="minor"/>
      </rPr>
      <t xml:space="preserve"> Upphandlingsmyndigheten, Solna.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</si>
</sst>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000000000000"/>
    <numFmt numFmtId="165" formatCode="_-* #,##0_-;\-* #,##0_-;_-* &quot;-&quot;??_-;_-@_-"/>
    <numFmt numFmtId="166" formatCode="_-* #,##0.0000000_-;\-* #,##0.0000000_-;_-* &quot;-&quot;??_-;_-@_-"/>
    <numFmt numFmtId="167" formatCode="_-* #,##0\ _k_r_-;\-* #,##0\ _k_r_-;_-* &quot;-&quot;???????\ _k_r_-;_-@_-"/>
    <numFmt numFmtId="168" formatCode="_-* #,##0.00\ _k_r_-;\-* #,##0.00\ _k_r_-;_-* &quot;-&quot;???????\ _k_r_-;_-@_-"/>
    <numFmt numFmtId="169" formatCode="_-* #,##0.0000_-;\-* #,##0.0000_-;_-* &quot;-&quot;??_-;_-@_-"/>
    <numFmt numFmtId="170" formatCode="_-* #,##0.000_-;\-* #,##0.000_-;_-* &quot;-&quot;??_-;_-@_-"/>
  </numFmts>
  <fonts count="20"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sz val="10"/>
      <color theme="1"/>
      <name val="Georgia"/>
      <family val="1"/>
    </font>
    <font>
      <b/>
      <sz val="16"/>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89">
    <xf numFmtId="0" fontId="0" fillId="0" borderId="0" xfId="0"/>
    <xf numFmtId="165" fontId="9" fillId="5" borderId="4" xfId="1" applyNumberFormat="1" applyFont="1" applyFill="1" applyBorder="1"/>
    <xf numFmtId="165" fontId="9" fillId="6" borderId="4" xfId="3" applyNumberFormat="1" applyFont="1" applyFill="1" applyBorder="1"/>
    <xf numFmtId="167" fontId="7" fillId="5" borderId="5" xfId="3" applyNumberFormat="1" applyFill="1" applyBorder="1"/>
    <xf numFmtId="0" fontId="0" fillId="0" borderId="0" xfId="0" applyBorder="1"/>
    <xf numFmtId="0" fontId="0" fillId="0" borderId="0" xfId="0" applyFill="1" applyBorder="1"/>
    <xf numFmtId="0" fontId="0" fillId="0" borderId="0" xfId="0" applyFill="1" applyBorder="1" applyAlignment="1">
      <alignment horizontal="right"/>
    </xf>
    <xf numFmtId="0" fontId="2" fillId="0" borderId="0" xfId="2" applyFill="1" applyBorder="1"/>
    <xf numFmtId="0" fontId="0" fillId="3" borderId="5" xfId="0" applyFill="1" applyBorder="1"/>
    <xf numFmtId="0" fontId="8" fillId="3" borderId="0" xfId="3" applyFont="1" applyFill="1"/>
    <xf numFmtId="0" fontId="7" fillId="3" borderId="0" xfId="3" applyFill="1"/>
    <xf numFmtId="0" fontId="9" fillId="3" borderId="0" xfId="3" applyFont="1" applyFill="1"/>
    <xf numFmtId="0" fontId="9" fillId="3" borderId="0" xfId="3" applyFont="1" applyFill="1" applyAlignment="1">
      <alignment wrapText="1"/>
    </xf>
    <xf numFmtId="43" fontId="7" fillId="5" borderId="4" xfId="1" applyFont="1" applyFill="1" applyBorder="1"/>
    <xf numFmtId="168" fontId="7" fillId="4" borderId="4" xfId="3" applyNumberFormat="1" applyFill="1" applyBorder="1"/>
    <xf numFmtId="0" fontId="0" fillId="0" borderId="0" xfId="0" applyFill="1"/>
    <xf numFmtId="0" fontId="11" fillId="0" borderId="0" xfId="3" applyFont="1" applyAlignment="1">
      <alignment horizontal="left"/>
    </xf>
    <xf numFmtId="0" fontId="7" fillId="0" borderId="0" xfId="3"/>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0" borderId="0" xfId="0" applyAlignment="1"/>
    <xf numFmtId="0" fontId="8" fillId="0" borderId="0" xfId="3" applyFont="1" applyAlignme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164" fontId="0" fillId="5" borderId="5" xfId="0" applyNumberFormat="1"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7" fillId="3" borderId="0" xfId="3" applyFill="1" applyBorder="1"/>
    <xf numFmtId="0" fontId="0" fillId="3" borderId="0" xfId="0" applyFill="1" applyBorder="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NumberFormat="1" applyFont="1" applyFill="1" applyBorder="1"/>
    <xf numFmtId="43" fontId="0" fillId="3" borderId="6" xfId="1" applyFont="1" applyFill="1" applyBorder="1"/>
    <xf numFmtId="43" fontId="0" fillId="5" borderId="0" xfId="1" applyFont="1" applyFill="1"/>
    <xf numFmtId="165" fontId="12" fillId="5" borderId="5" xfId="1" applyNumberFormat="1" applyFont="1" applyFill="1" applyBorder="1"/>
    <xf numFmtId="165" fontId="13" fillId="6" borderId="4" xfId="3" applyNumberFormat="1" applyFont="1" applyFill="1" applyBorder="1"/>
    <xf numFmtId="169" fontId="12" fillId="5" borderId="5" xfId="1" applyNumberFormat="1" applyFont="1" applyFill="1" applyBorder="1"/>
    <xf numFmtId="168" fontId="7" fillId="5" borderId="5" xfId="3" applyNumberFormat="1" applyFill="1" applyBorder="1"/>
    <xf numFmtId="168" fontId="7" fillId="4" borderId="0" xfId="3" applyNumberFormat="1" applyFill="1" applyBorder="1"/>
    <xf numFmtId="0" fontId="0" fillId="5" borderId="0" xfId="0" applyFill="1" applyBorder="1"/>
    <xf numFmtId="43" fontId="7" fillId="5" borderId="0" xfId="1" applyFont="1" applyFill="1" applyBorder="1"/>
    <xf numFmtId="165" fontId="12" fillId="5" borderId="0" xfId="1" applyNumberFormat="1" applyFont="1" applyFill="1" applyBorder="1"/>
    <xf numFmtId="0" fontId="4" fillId="0" borderId="0" xfId="0" applyFont="1" applyBorder="1"/>
    <xf numFmtId="0" fontId="4" fillId="0" borderId="0" xfId="0" applyFont="1" applyBorder="1" applyAlignment="1">
      <alignment vertical="top"/>
    </xf>
    <xf numFmtId="2" fontId="4" fillId="0" borderId="0" xfId="0" applyNumberFormat="1" applyFont="1" applyBorder="1" applyAlignment="1">
      <alignment vertical="top" wrapText="1"/>
    </xf>
    <xf numFmtId="0" fontId="0" fillId="3" borderId="5" xfId="0" applyFill="1" applyBorder="1" applyAlignment="1">
      <alignment horizontal="center"/>
    </xf>
    <xf numFmtId="164" fontId="0" fillId="5" borderId="0" xfId="0" applyNumberFormat="1" applyFill="1" applyBorder="1"/>
    <xf numFmtId="43" fontId="12" fillId="5" borderId="5" xfId="1" applyFont="1" applyFill="1" applyBorder="1"/>
    <xf numFmtId="43" fontId="7" fillId="5" borderId="5" xfId="1" applyFont="1" applyFill="1" applyBorder="1"/>
    <xf numFmtId="0" fontId="16" fillId="0" borderId="0" xfId="0" applyFont="1"/>
    <xf numFmtId="0" fontId="17" fillId="0" borderId="0" xfId="0" applyFont="1"/>
    <xf numFmtId="0" fontId="12" fillId="0" borderId="0" xfId="3" applyFont="1" applyAlignment="1">
      <alignment vertical="top"/>
    </xf>
    <xf numFmtId="0" fontId="15" fillId="0" borderId="0" xfId="0" applyFont="1" applyAlignment="1">
      <alignment vertic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0" borderId="0" xfId="0" applyFont="1" applyFill="1" applyBorder="1"/>
    <xf numFmtId="0" fontId="18" fillId="0" borderId="0" xfId="0" applyFont="1" applyFill="1" applyBorder="1"/>
    <xf numFmtId="168" fontId="7" fillId="5" borderId="0" xfId="3" applyNumberFormat="1" applyFill="1" applyBorder="1"/>
    <xf numFmtId="43" fontId="0" fillId="3" borderId="5" xfId="1" applyFont="1" applyFill="1" applyBorder="1"/>
    <xf numFmtId="170" fontId="0" fillId="3" borderId="5" xfId="1" applyNumberFormat="1" applyFont="1" applyFill="1" applyBorder="1"/>
    <xf numFmtId="170" fontId="7" fillId="0" borderId="0" xfId="1" applyNumberFormat="1" applyFont="1" applyFill="1" applyBorder="1"/>
    <xf numFmtId="43" fontId="2" fillId="0" borderId="0" xfId="2" applyNumberFormat="1" applyFill="1" applyBorder="1"/>
    <xf numFmtId="0" fontId="15" fillId="0" borderId="0" xfId="0" applyFont="1"/>
    <xf numFmtId="0" fontId="14" fillId="0" borderId="0" xfId="4"/>
    <xf numFmtId="0" fontId="19" fillId="0" borderId="14" xfId="0" applyFont="1" applyBorder="1"/>
    <xf numFmtId="0" fontId="0" fillId="0" borderId="15" xfId="0" applyBorder="1"/>
    <xf numFmtId="0" fontId="19" fillId="0" borderId="16" xfId="0" applyFont="1"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8" fillId="0" borderId="0" xfId="3" applyFont="1" applyAlignment="1"/>
    <xf numFmtId="0" fontId="0" fillId="0" borderId="0" xfId="0" applyAlignment="1"/>
    <xf numFmtId="0" fontId="0" fillId="0" borderId="7" xfId="0" applyBorder="1" applyAlignment="1"/>
  </cellXfs>
  <cellStyles count="5">
    <cellStyle name="Hyperlänk" xfId="4" builtinId="8"/>
    <cellStyle name="Indata" xfId="2" builtinId="20"/>
    <cellStyle name="Normal" xfId="0" builtinId="0"/>
    <cellStyle name="Normal 3" xfId="3" xr:uid="{B8A3B547-3D0D-4815-9908-B72344BF02C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529590</xdr:colOff>
      <xdr:row>4</xdr:row>
      <xdr:rowOff>45720</xdr:rowOff>
    </xdr:to>
    <xdr:pic>
      <xdr:nvPicPr>
        <xdr:cNvPr id="3" name="Bildobjekt 2">
          <a:extLst>
            <a:ext uri="{FF2B5EF4-FFF2-40B4-BE49-F238E27FC236}">
              <a16:creationId xmlns:a16="http://schemas.microsoft.com/office/drawing/2014/main" id="{36E3DAE1-12BE-4A45-AC37-FE222B666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8790"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1140104</xdr:colOff>
      <xdr:row>4</xdr:row>
      <xdr:rowOff>48836</xdr:rowOff>
    </xdr:to>
    <xdr:pic>
      <xdr:nvPicPr>
        <xdr:cNvPr id="4" name="Bildobjekt 3">
          <a:extLst>
            <a:ext uri="{FF2B5EF4-FFF2-40B4-BE49-F238E27FC236}">
              <a16:creationId xmlns:a16="http://schemas.microsoft.com/office/drawing/2014/main" id="{E84F77D0-B555-41AA-987A-2BF092006DEE}"/>
            </a:ext>
          </a:extLst>
        </xdr:cNvPr>
        <xdr:cNvPicPr>
          <a:picLocks noChangeAspect="1"/>
        </xdr:cNvPicPr>
      </xdr:nvPicPr>
      <xdr:blipFill>
        <a:blip xmlns:r="http://schemas.openxmlformats.org/officeDocument/2006/relationships" r:embed="rId1"/>
        <a:stretch>
          <a:fillRect/>
        </a:stretch>
      </xdr:blipFill>
      <xdr:spPr>
        <a:xfrm>
          <a:off x="0" y="0"/>
          <a:ext cx="1749704" cy="78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701954</xdr:colOff>
      <xdr:row>4</xdr:row>
      <xdr:rowOff>56456</xdr:rowOff>
    </xdr:to>
    <xdr:pic>
      <xdr:nvPicPr>
        <xdr:cNvPr id="5" name="Bildobjekt 4">
          <a:extLst>
            <a:ext uri="{FF2B5EF4-FFF2-40B4-BE49-F238E27FC236}">
              <a16:creationId xmlns:a16="http://schemas.microsoft.com/office/drawing/2014/main" id="{66EAF320-4C10-4B60-AA5F-E60E4A2CCEC9}"/>
            </a:ext>
          </a:extLst>
        </xdr:cNvPr>
        <xdr:cNvPicPr>
          <a:picLocks noChangeAspect="1"/>
        </xdr:cNvPicPr>
      </xdr:nvPicPr>
      <xdr:blipFill>
        <a:blip xmlns:r="http://schemas.openxmlformats.org/officeDocument/2006/relationships" r:embed="rId1"/>
        <a:stretch>
          <a:fillRect/>
        </a:stretch>
      </xdr:blipFill>
      <xdr:spPr>
        <a:xfrm>
          <a:off x="85725" y="0"/>
          <a:ext cx="1749704" cy="780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1139190</xdr:colOff>
      <xdr:row>4</xdr:row>
      <xdr:rowOff>45720</xdr:rowOff>
    </xdr:to>
    <xdr:pic>
      <xdr:nvPicPr>
        <xdr:cNvPr id="2" name="Bildobjekt 1">
          <a:extLst>
            <a:ext uri="{FF2B5EF4-FFF2-40B4-BE49-F238E27FC236}">
              <a16:creationId xmlns:a16="http://schemas.microsoft.com/office/drawing/2014/main" id="{BDC5DD19-0F57-467B-A806-174DEFDC4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8790"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701040</xdr:colOff>
      <xdr:row>4</xdr:row>
      <xdr:rowOff>53340</xdr:rowOff>
    </xdr:to>
    <xdr:pic>
      <xdr:nvPicPr>
        <xdr:cNvPr id="2" name="Bildobjekt 1">
          <a:extLst>
            <a:ext uri="{FF2B5EF4-FFF2-40B4-BE49-F238E27FC236}">
              <a16:creationId xmlns:a16="http://schemas.microsoft.com/office/drawing/2014/main" id="{7DE537CF-EB88-4390-B0AA-E2A076315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748790"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1139190</xdr:colOff>
      <xdr:row>4</xdr:row>
      <xdr:rowOff>45720</xdr:rowOff>
    </xdr:to>
    <xdr:pic>
      <xdr:nvPicPr>
        <xdr:cNvPr id="2" name="Bildobjekt 1">
          <a:extLst>
            <a:ext uri="{FF2B5EF4-FFF2-40B4-BE49-F238E27FC236}">
              <a16:creationId xmlns:a16="http://schemas.microsoft.com/office/drawing/2014/main" id="{9E6D90BD-B768-49D4-B4F7-C748A5B68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8790" cy="77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701040</xdr:colOff>
      <xdr:row>4</xdr:row>
      <xdr:rowOff>53340</xdr:rowOff>
    </xdr:to>
    <xdr:pic>
      <xdr:nvPicPr>
        <xdr:cNvPr id="2" name="Bildobjekt 1">
          <a:extLst>
            <a:ext uri="{FF2B5EF4-FFF2-40B4-BE49-F238E27FC236}">
              <a16:creationId xmlns:a16="http://schemas.microsoft.com/office/drawing/2014/main" id="{D2D40E0C-A475-4F2A-848B-67F2EA6E6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748790" cy="777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701040</xdr:colOff>
      <xdr:row>4</xdr:row>
      <xdr:rowOff>53340</xdr:rowOff>
    </xdr:to>
    <xdr:pic>
      <xdr:nvPicPr>
        <xdr:cNvPr id="2" name="Bildobjekt 1">
          <a:extLst>
            <a:ext uri="{FF2B5EF4-FFF2-40B4-BE49-F238E27FC236}">
              <a16:creationId xmlns:a16="http://schemas.microsoft.com/office/drawing/2014/main" id="{386BCFF7-7BCA-4A59-B913-B0AC6A710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748790" cy="7772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1139190</xdr:colOff>
      <xdr:row>4</xdr:row>
      <xdr:rowOff>45720</xdr:rowOff>
    </xdr:to>
    <xdr:pic>
      <xdr:nvPicPr>
        <xdr:cNvPr id="2" name="Bildobjekt 1">
          <a:extLst>
            <a:ext uri="{FF2B5EF4-FFF2-40B4-BE49-F238E27FC236}">
              <a16:creationId xmlns:a16="http://schemas.microsoft.com/office/drawing/2014/main" id="{DA4D8521-6B74-48D5-869A-A26C422E6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8790" cy="7772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701040</xdr:colOff>
      <xdr:row>4</xdr:row>
      <xdr:rowOff>53340</xdr:rowOff>
    </xdr:to>
    <xdr:pic>
      <xdr:nvPicPr>
        <xdr:cNvPr id="4" name="Bildobjekt 3">
          <a:extLst>
            <a:ext uri="{FF2B5EF4-FFF2-40B4-BE49-F238E27FC236}">
              <a16:creationId xmlns:a16="http://schemas.microsoft.com/office/drawing/2014/main" id="{6C2568AD-4D2B-4D9E-A7FD-50452897E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748790" cy="77724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upphandlingsmyndigheten.se/frageportal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upphandlingsmyndigheten.se/frageportal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upphandlingsmyndigheten.se/frageportale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6:D28"/>
  <sheetViews>
    <sheetView tabSelected="1" workbookViewId="0">
      <selection activeCell="E3" sqref="E3"/>
    </sheetView>
  </sheetViews>
  <sheetFormatPr defaultRowHeight="14.4" x14ac:dyDescent="0.3"/>
  <sheetData>
    <row r="6" spans="1:2" ht="21" x14ac:dyDescent="0.4">
      <c r="A6" s="59" t="s">
        <v>201</v>
      </c>
    </row>
    <row r="8" spans="1:2" ht="15.6" x14ac:dyDescent="0.3">
      <c r="B8" s="60" t="s">
        <v>202</v>
      </c>
    </row>
    <row r="9" spans="1:2" x14ac:dyDescent="0.3">
      <c r="B9" s="77" t="s">
        <v>1</v>
      </c>
    </row>
    <row r="10" spans="1:2" x14ac:dyDescent="0.3">
      <c r="B10" s="77" t="s">
        <v>23</v>
      </c>
    </row>
    <row r="11" spans="1:2" x14ac:dyDescent="0.3">
      <c r="B11" s="77" t="s">
        <v>203</v>
      </c>
    </row>
    <row r="12" spans="1:2" x14ac:dyDescent="0.3">
      <c r="B12" s="77" t="s">
        <v>204</v>
      </c>
    </row>
    <row r="13" spans="1:2" x14ac:dyDescent="0.3">
      <c r="B13" s="77" t="s">
        <v>205</v>
      </c>
    </row>
    <row r="15" spans="1:2" ht="21" x14ac:dyDescent="0.4">
      <c r="B15" s="59" t="s">
        <v>206</v>
      </c>
    </row>
    <row r="16" spans="1:2" x14ac:dyDescent="0.3">
      <c r="B16" t="s">
        <v>238</v>
      </c>
    </row>
    <row r="17" spans="2:4" x14ac:dyDescent="0.3">
      <c r="B17" t="s">
        <v>239</v>
      </c>
    </row>
    <row r="18" spans="2:4" x14ac:dyDescent="0.3">
      <c r="B18" t="s">
        <v>207</v>
      </c>
    </row>
    <row r="19" spans="2:4" x14ac:dyDescent="0.3">
      <c r="B19" t="s">
        <v>208</v>
      </c>
    </row>
    <row r="21" spans="2:4" ht="21" x14ac:dyDescent="0.4">
      <c r="B21" s="59" t="s">
        <v>211</v>
      </c>
    </row>
    <row r="22" spans="2:4" x14ac:dyDescent="0.3">
      <c r="B22" t="s">
        <v>212</v>
      </c>
      <c r="D22" s="77" t="s">
        <v>213</v>
      </c>
    </row>
    <row r="23" spans="2:4" x14ac:dyDescent="0.3">
      <c r="D23" t="s">
        <v>214</v>
      </c>
    </row>
    <row r="25" spans="2:4" ht="21" x14ac:dyDescent="0.4">
      <c r="B25" s="59" t="s">
        <v>216</v>
      </c>
    </row>
    <row r="26" spans="2:4" x14ac:dyDescent="0.3">
      <c r="B26" s="78" t="s">
        <v>217</v>
      </c>
      <c r="C26" s="79"/>
      <c r="D26" s="79" t="s">
        <v>218</v>
      </c>
    </row>
    <row r="27" spans="2:4" x14ac:dyDescent="0.3">
      <c r="B27" s="80" t="s">
        <v>219</v>
      </c>
      <c r="C27" s="80"/>
      <c r="D27" s="80" t="s">
        <v>220</v>
      </c>
    </row>
    <row r="28" spans="2:4" x14ac:dyDescent="0.3">
      <c r="B28" t="s">
        <v>221</v>
      </c>
      <c r="D28" t="s">
        <v>236</v>
      </c>
    </row>
  </sheetData>
  <hyperlinks>
    <hyperlink ref="B9" location="'Information EL'!A1" display="Elektricitet" xr:uid="{86D0A43B-1F8B-4115-A5ED-50D770DEB87A}"/>
    <hyperlink ref="B10" location="'Information Fjärrvärme'!A1" display="Fjärrvärme" xr:uid="{3483D609-59C7-4829-A30D-6654C6DF2DEA}"/>
    <hyperlink ref="B11" location="'Information Bränslen för värme'!A1" display="Bio- och träbaserade bränslen för uppvärmning" xr:uid="{0A98C3E0-7040-4B75-B9BF-F18C48166795}"/>
    <hyperlink ref="B12" location="'Fördelningsnyckel Fossilbränsle'!A1" display="Fossila bränslen för uppvärmning" xr:uid="{B21D3D98-AADA-4E9C-A350-D5345C7DD48B}"/>
    <hyperlink ref="B13" location="'Information Drivmedel'!A1" display="Drivmedel (exempelvis för fordon)" xr:uid="{25942157-5013-4902-B2B4-42290D6BA7EF}"/>
    <hyperlink ref="D22" r:id="rId1" xr:uid="{32DDE823-5828-453C-83DA-9E7BD671D293}"/>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D61"/>
  <sheetViews>
    <sheetView workbookViewId="0">
      <selection activeCell="C3" sqref="C3"/>
    </sheetView>
  </sheetViews>
  <sheetFormatPr defaultRowHeight="14.4" x14ac:dyDescent="0.3"/>
  <cols>
    <col min="2" max="2" width="28.6640625" customWidth="1"/>
    <col min="3" max="3" width="12.6640625" customWidth="1"/>
    <col min="4" max="4" width="11.88671875" bestFit="1" customWidth="1"/>
  </cols>
  <sheetData>
    <row r="1" spans="1:3" x14ac:dyDescent="0.3">
      <c r="C1" t="s">
        <v>0</v>
      </c>
    </row>
    <row r="6" spans="1:3" ht="21" x14ac:dyDescent="0.4">
      <c r="A6" s="59" t="s">
        <v>143</v>
      </c>
    </row>
    <row r="8" spans="1:3" ht="21" x14ac:dyDescent="0.4">
      <c r="B8" s="59" t="s">
        <v>130</v>
      </c>
    </row>
    <row r="9" spans="1:3" ht="15.6" x14ac:dyDescent="0.3">
      <c r="B9" s="60" t="s">
        <v>131</v>
      </c>
    </row>
    <row r="10" spans="1:3" ht="15.6" x14ac:dyDescent="0.3">
      <c r="B10" s="60" t="s">
        <v>132</v>
      </c>
    </row>
    <row r="11" spans="1:3" ht="15.6" x14ac:dyDescent="0.3">
      <c r="B11" s="60" t="s">
        <v>145</v>
      </c>
    </row>
    <row r="12" spans="1:3" ht="15.6" x14ac:dyDescent="0.3">
      <c r="B12" s="60" t="s">
        <v>146</v>
      </c>
    </row>
    <row r="13" spans="1:3" ht="15.6" x14ac:dyDescent="0.3">
      <c r="B13" s="60" t="s">
        <v>144</v>
      </c>
    </row>
    <row r="14" spans="1:3" ht="15.6" x14ac:dyDescent="0.3">
      <c r="B14" s="60" t="s">
        <v>133</v>
      </c>
    </row>
    <row r="15" spans="1:3" ht="15.6" x14ac:dyDescent="0.3">
      <c r="B15" s="60" t="s">
        <v>134</v>
      </c>
    </row>
    <row r="16" spans="1:3" ht="15.6" x14ac:dyDescent="0.3">
      <c r="B16" s="60" t="s">
        <v>135</v>
      </c>
    </row>
    <row r="17" spans="1:2" ht="15.6" x14ac:dyDescent="0.3">
      <c r="B17" s="60" t="s">
        <v>136</v>
      </c>
    </row>
    <row r="18" spans="1:2" ht="15.6" x14ac:dyDescent="0.3">
      <c r="B18" s="60"/>
    </row>
    <row r="19" spans="1:2" ht="21" x14ac:dyDescent="0.4">
      <c r="A19" t="s">
        <v>0</v>
      </c>
      <c r="B19" s="59" t="s">
        <v>137</v>
      </c>
    </row>
    <row r="20" spans="1:2" ht="15.6" x14ac:dyDescent="0.3">
      <c r="B20" s="60" t="s">
        <v>148</v>
      </c>
    </row>
    <row r="21" spans="1:2" ht="15.6" x14ac:dyDescent="0.3">
      <c r="B21" s="60" t="s">
        <v>149</v>
      </c>
    </row>
    <row r="22" spans="1:2" x14ac:dyDescent="0.3">
      <c r="B22" t="s">
        <v>150</v>
      </c>
    </row>
    <row r="23" spans="1:2" ht="15.6" x14ac:dyDescent="0.3">
      <c r="B23" s="60" t="s">
        <v>151</v>
      </c>
    </row>
    <row r="24" spans="1:2" ht="15.6" x14ac:dyDescent="0.3">
      <c r="B24" s="60" t="s">
        <v>152</v>
      </c>
    </row>
    <row r="25" spans="1:2" ht="15.6" x14ac:dyDescent="0.3">
      <c r="B25" s="60" t="s">
        <v>153</v>
      </c>
    </row>
    <row r="26" spans="1:2" ht="15.6" x14ac:dyDescent="0.3">
      <c r="B26" s="60" t="s">
        <v>147</v>
      </c>
    </row>
    <row r="27" spans="1:2" ht="15.6" x14ac:dyDescent="0.3">
      <c r="B27" s="60" t="s">
        <v>138</v>
      </c>
    </row>
    <row r="28" spans="1:2" ht="15.6" x14ac:dyDescent="0.3">
      <c r="B28" s="60"/>
    </row>
    <row r="29" spans="1:2" ht="21" x14ac:dyDescent="0.4">
      <c r="B29" s="59" t="s">
        <v>154</v>
      </c>
    </row>
    <row r="30" spans="1:2" x14ac:dyDescent="0.3">
      <c r="B30" t="s">
        <v>155</v>
      </c>
    </row>
    <row r="31" spans="1:2" x14ac:dyDescent="0.3">
      <c r="B31" t="s">
        <v>156</v>
      </c>
    </row>
    <row r="32" spans="1:2" x14ac:dyDescent="0.3">
      <c r="B32" t="s">
        <v>157</v>
      </c>
    </row>
    <row r="33" spans="2:4" x14ac:dyDescent="0.3">
      <c r="B33" t="s">
        <v>166</v>
      </c>
    </row>
    <row r="34" spans="2:4" x14ac:dyDescent="0.3">
      <c r="B34" t="s">
        <v>173</v>
      </c>
    </row>
    <row r="35" spans="2:4" ht="15" thickBot="1" x14ac:dyDescent="0.35"/>
    <row r="36" spans="2:4" x14ac:dyDescent="0.3">
      <c r="B36" s="63" t="s">
        <v>158</v>
      </c>
      <c r="C36" s="64" t="s">
        <v>159</v>
      </c>
      <c r="D36" s="65" t="s">
        <v>160</v>
      </c>
    </row>
    <row r="37" spans="2:4" ht="15" thickBot="1" x14ac:dyDescent="0.35">
      <c r="B37" s="66" t="s">
        <v>161</v>
      </c>
      <c r="C37" s="67">
        <v>140.69999999999999</v>
      </c>
      <c r="D37" s="68">
        <v>157.4</v>
      </c>
    </row>
    <row r="38" spans="2:4" x14ac:dyDescent="0.3">
      <c r="B38" t="s">
        <v>163</v>
      </c>
    </row>
    <row r="39" spans="2:4" x14ac:dyDescent="0.3">
      <c r="B39" t="s">
        <v>164</v>
      </c>
    </row>
    <row r="40" spans="2:4" x14ac:dyDescent="0.3">
      <c r="B40" t="s">
        <v>162</v>
      </c>
    </row>
    <row r="41" spans="2:4" x14ac:dyDescent="0.3">
      <c r="B41" t="s">
        <v>165</v>
      </c>
    </row>
    <row r="43" spans="2:4" ht="21" x14ac:dyDescent="0.4">
      <c r="B43" s="59" t="s">
        <v>139</v>
      </c>
    </row>
    <row r="44" spans="2:4" ht="15.6" x14ac:dyDescent="0.3">
      <c r="B44" s="61" t="s">
        <v>140</v>
      </c>
    </row>
    <row r="45" spans="2:4" ht="15.6" x14ac:dyDescent="0.3">
      <c r="B45" s="60" t="s">
        <v>141</v>
      </c>
    </row>
    <row r="46" spans="2:4" ht="15.6" x14ac:dyDescent="0.3">
      <c r="B46" s="60" t="s">
        <v>142</v>
      </c>
    </row>
    <row r="48" spans="2:4" ht="21" x14ac:dyDescent="0.4">
      <c r="B48" s="59" t="s">
        <v>206</v>
      </c>
    </row>
    <row r="49" spans="2:4" x14ac:dyDescent="0.3">
      <c r="B49" t="s">
        <v>209</v>
      </c>
    </row>
    <row r="50" spans="2:4" x14ac:dyDescent="0.3">
      <c r="B50" t="s">
        <v>210</v>
      </c>
    </row>
    <row r="51" spans="2:4" x14ac:dyDescent="0.3">
      <c r="B51" t="s">
        <v>207</v>
      </c>
    </row>
    <row r="52" spans="2:4" x14ac:dyDescent="0.3">
      <c r="B52" t="s">
        <v>208</v>
      </c>
    </row>
    <row r="54" spans="2:4" ht="21" x14ac:dyDescent="0.4">
      <c r="B54" s="59" t="s">
        <v>211</v>
      </c>
    </row>
    <row r="55" spans="2:4" x14ac:dyDescent="0.3">
      <c r="B55" t="s">
        <v>212</v>
      </c>
      <c r="D55" s="77" t="s">
        <v>213</v>
      </c>
    </row>
    <row r="56" spans="2:4" x14ac:dyDescent="0.3">
      <c r="D56" t="s">
        <v>214</v>
      </c>
    </row>
    <row r="58" spans="2:4" ht="21" x14ac:dyDescent="0.4">
      <c r="B58" s="59" t="s">
        <v>216</v>
      </c>
    </row>
    <row r="59" spans="2:4" x14ac:dyDescent="0.3">
      <c r="B59" s="78" t="s">
        <v>217</v>
      </c>
      <c r="C59" s="79"/>
      <c r="D59" s="79" t="s">
        <v>218</v>
      </c>
    </row>
    <row r="60" spans="2:4" x14ac:dyDescent="0.3">
      <c r="B60" s="80" t="s">
        <v>219</v>
      </c>
      <c r="C60" s="80"/>
      <c r="D60" s="80" t="s">
        <v>220</v>
      </c>
    </row>
    <row r="61" spans="2:4" x14ac:dyDescent="0.3">
      <c r="B61" t="s">
        <v>221</v>
      </c>
      <c r="D61" t="s">
        <v>236</v>
      </c>
    </row>
  </sheetData>
  <hyperlinks>
    <hyperlink ref="D55" r:id="rId1" xr:uid="{4644CF92-E134-496D-8459-5E103EB4118A}"/>
  </hyperlinks>
  <pageMargins left="0.70866141732283472" right="0.70866141732283472" top="0.74803149606299213" bottom="0.74803149606299213" header="0.31496062992125984" footer="0.31496062992125984"/>
  <pageSetup paperSize="9" pageOrder="overThenDown" orientation="landscape" verticalDpi="0" r:id="rId2"/>
  <headerFooter>
    <oddHeader>&amp;LUpphandlingsmyndigheten&amp;RMiljöspendanalys fördelningsnyckel EL Process-LCA-metod</oddHeader>
    <oddFooter>&amp;F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FF31-DB44-4F9C-8F6F-D6CC311F9C06}">
  <dimension ref="A6:R29"/>
  <sheetViews>
    <sheetView zoomScale="80" zoomScaleNormal="80" workbookViewId="0">
      <selection activeCell="D2" sqref="D2"/>
    </sheetView>
  </sheetViews>
  <sheetFormatPr defaultRowHeight="14.4" x14ac:dyDescent="0.3"/>
  <cols>
    <col min="1" max="1" width="1.21875" customWidth="1"/>
    <col min="2" max="2" width="15.21875" customWidth="1"/>
    <col min="3" max="3" width="26.109375" customWidth="1"/>
    <col min="4" max="4" width="14.77734375" customWidth="1"/>
    <col min="5" max="5" width="20.77734375" customWidth="1"/>
    <col min="6" max="6" width="89.6640625" bestFit="1" customWidth="1"/>
    <col min="7" max="7" width="20.33203125" customWidth="1"/>
    <col min="8" max="8" width="14.88671875" customWidth="1"/>
    <col min="9" max="9" width="36.109375" customWidth="1"/>
    <col min="10" max="10" width="3.77734375" customWidth="1"/>
    <col min="11" max="11" width="17.6640625" customWidth="1"/>
    <col min="12" max="12" width="4.21875" customWidth="1"/>
    <col min="13" max="13" width="49.33203125" bestFit="1" customWidth="1"/>
    <col min="14" max="14" width="4.109375" customWidth="1"/>
    <col min="15" max="15" width="66.88671875" bestFit="1" customWidth="1"/>
  </cols>
  <sheetData>
    <row r="6" spans="1:18" s="15" customFormat="1" ht="23.4" x14ac:dyDescent="0.45">
      <c r="A6" s="16" t="s">
        <v>68</v>
      </c>
      <c r="B6" s="17"/>
      <c r="C6" s="17"/>
    </row>
    <row r="7" spans="1:18" s="15" customFormat="1" ht="18" x14ac:dyDescent="0.35">
      <c r="A7" s="24" t="s">
        <v>74</v>
      </c>
      <c r="B7" s="23"/>
      <c r="C7" s="23"/>
    </row>
    <row r="8" spans="1:18" s="15" customFormat="1" ht="18.600000000000001" thickBot="1" x14ac:dyDescent="0.4">
      <c r="A8" s="20" t="s">
        <v>215</v>
      </c>
      <c r="B8" s="17"/>
      <c r="C8" s="17"/>
      <c r="F8" s="81" t="s">
        <v>222</v>
      </c>
      <c r="I8" s="15" t="s">
        <v>0</v>
      </c>
    </row>
    <row r="9" spans="1:18" s="15" customFormat="1" ht="18.600000000000001" thickBot="1" x14ac:dyDescent="0.4">
      <c r="B9" s="27" t="s">
        <v>18</v>
      </c>
      <c r="C9" s="27" t="s">
        <v>19</v>
      </c>
      <c r="D9" s="27"/>
      <c r="F9" s="19" t="s">
        <v>65</v>
      </c>
      <c r="I9" s="9" t="s">
        <v>62</v>
      </c>
      <c r="J9" s="9"/>
      <c r="K9" s="35"/>
      <c r="L9" s="35"/>
      <c r="M9" s="35"/>
      <c r="N9" s="36"/>
      <c r="O9" s="36"/>
    </row>
    <row r="10" spans="1:18" s="15" customFormat="1" ht="43.8" thickBot="1" x14ac:dyDescent="0.35">
      <c r="A10" s="18"/>
      <c r="B10" s="41"/>
      <c r="C10" s="17"/>
      <c r="D10" s="22"/>
      <c r="F10" s="21" t="s">
        <v>66</v>
      </c>
      <c r="I10" s="82" t="s">
        <v>223</v>
      </c>
      <c r="J10" s="10"/>
      <c r="K10" s="82" t="s">
        <v>224</v>
      </c>
      <c r="L10" s="10"/>
      <c r="M10" s="11"/>
      <c r="N10" s="36"/>
      <c r="O10" s="12" t="s">
        <v>228</v>
      </c>
    </row>
    <row r="11" spans="1:18" s="15" customFormat="1" ht="15" thickBot="1" x14ac:dyDescent="0.35">
      <c r="F11" s="2" t="s">
        <v>67</v>
      </c>
      <c r="I11" s="10"/>
      <c r="J11" s="10"/>
      <c r="K11" s="10"/>
      <c r="L11" s="10"/>
      <c r="M11" s="11" t="s">
        <v>60</v>
      </c>
      <c r="N11" s="36"/>
      <c r="O11" s="11" t="s">
        <v>70</v>
      </c>
    </row>
    <row r="12" spans="1:18" s="5" customFormat="1" ht="16.2" thickBot="1" x14ac:dyDescent="0.35">
      <c r="E12" s="6"/>
      <c r="F12" s="7"/>
      <c r="I12" s="10"/>
      <c r="J12" s="10"/>
      <c r="K12" s="83" t="s">
        <v>167</v>
      </c>
      <c r="L12" s="10"/>
      <c r="M12" s="1">
        <f>SUM(M28)</f>
        <v>0</v>
      </c>
      <c r="N12" s="36"/>
      <c r="O12" s="45">
        <f>SUM(O28)</f>
        <v>0</v>
      </c>
    </row>
    <row r="13" spans="1:18" s="5" customFormat="1" ht="15.6" x14ac:dyDescent="0.3">
      <c r="A13" s="70"/>
      <c r="E13" s="6"/>
      <c r="F13" s="69"/>
      <c r="I13" s="10"/>
      <c r="J13" s="10"/>
      <c r="K13" s="84"/>
      <c r="L13" s="10"/>
      <c r="M13" s="10" t="s">
        <v>0</v>
      </c>
      <c r="N13" s="36"/>
      <c r="O13" s="10" t="s">
        <v>61</v>
      </c>
    </row>
    <row r="14" spans="1:18" s="5" customFormat="1" ht="15" thickBot="1" x14ac:dyDescent="0.35">
      <c r="C14" s="74"/>
      <c r="E14" s="6"/>
      <c r="F14" s="75"/>
      <c r="I14" s="10" t="s">
        <v>71</v>
      </c>
      <c r="J14" s="10"/>
      <c r="K14" s="84"/>
      <c r="L14" s="10"/>
      <c r="M14" s="10" t="s">
        <v>63</v>
      </c>
      <c r="N14" s="36"/>
      <c r="O14" s="36"/>
    </row>
    <row r="15" spans="1:18" s="5" customFormat="1" ht="15" thickBot="1" x14ac:dyDescent="0.35">
      <c r="E15" s="6"/>
      <c r="F15" s="7"/>
      <c r="I15" s="14">
        <f>SUM(1-I28)</f>
        <v>0</v>
      </c>
      <c r="J15" s="48"/>
      <c r="K15" s="84"/>
      <c r="L15" s="10"/>
      <c r="M15" s="13">
        <f>SUM($B$10-$M$28)</f>
        <v>0</v>
      </c>
      <c r="N15" s="36"/>
      <c r="O15" s="36"/>
    </row>
    <row r="16" spans="1:18" ht="130.80000000000001" customHeight="1" thickBot="1" x14ac:dyDescent="0.35">
      <c r="A16" s="25"/>
      <c r="B16" s="33" t="s">
        <v>57</v>
      </c>
      <c r="C16" s="33" t="s">
        <v>58</v>
      </c>
      <c r="D16" s="33" t="s">
        <v>16</v>
      </c>
      <c r="E16" s="33" t="s">
        <v>17</v>
      </c>
      <c r="F16" s="33" t="s">
        <v>55</v>
      </c>
      <c r="G16" s="33" t="s">
        <v>69</v>
      </c>
      <c r="H16" s="33" t="s">
        <v>56</v>
      </c>
      <c r="I16" s="34" t="s">
        <v>225</v>
      </c>
      <c r="J16" s="34"/>
      <c r="K16" s="85"/>
      <c r="L16" s="37"/>
      <c r="M16" s="38" t="s">
        <v>226</v>
      </c>
      <c r="N16" s="38"/>
      <c r="O16" s="38" t="s">
        <v>227</v>
      </c>
      <c r="R16" t="s">
        <v>0</v>
      </c>
    </row>
    <row r="17" spans="1:18" ht="16.2" thickTop="1" x14ac:dyDescent="0.3">
      <c r="A17" s="25"/>
      <c r="B17" s="25"/>
      <c r="C17" s="26"/>
      <c r="D17" s="27" t="s">
        <v>18</v>
      </c>
      <c r="E17" s="27" t="s">
        <v>18</v>
      </c>
      <c r="F17" s="27" t="s">
        <v>19</v>
      </c>
      <c r="G17" s="26">
        <v>0.14284034895515951</v>
      </c>
      <c r="H17" s="26" t="s">
        <v>7</v>
      </c>
      <c r="I17" s="48"/>
      <c r="J17" s="48"/>
      <c r="K17" s="49"/>
      <c r="L17" s="49"/>
      <c r="M17" s="50" t="s">
        <v>0</v>
      </c>
      <c r="N17" s="49"/>
      <c r="O17" s="51"/>
    </row>
    <row r="18" spans="1:18" x14ac:dyDescent="0.3">
      <c r="A18" s="25"/>
      <c r="B18" s="28">
        <v>83101800</v>
      </c>
      <c r="C18" s="28" t="s">
        <v>2</v>
      </c>
      <c r="D18" s="29" t="s">
        <v>3</v>
      </c>
      <c r="E18" s="29" t="s">
        <v>3</v>
      </c>
      <c r="F18" s="30" t="s">
        <v>1</v>
      </c>
      <c r="G18" s="30"/>
      <c r="H18" s="30"/>
      <c r="I18" s="25"/>
      <c r="J18" s="25"/>
      <c r="K18" s="25"/>
      <c r="L18" s="25"/>
      <c r="M18" s="25"/>
      <c r="N18" s="25"/>
      <c r="O18" s="39"/>
    </row>
    <row r="19" spans="1:18" ht="15.6" x14ac:dyDescent="0.3">
      <c r="A19" s="25"/>
      <c r="B19" s="30"/>
      <c r="C19" s="30"/>
      <c r="D19" s="29" t="s">
        <v>3</v>
      </c>
      <c r="E19" s="29" t="s">
        <v>4</v>
      </c>
      <c r="F19" s="30" t="s">
        <v>10</v>
      </c>
      <c r="G19" s="31">
        <v>3.5582768295534251E-2</v>
      </c>
      <c r="H19" s="32" t="s">
        <v>59</v>
      </c>
      <c r="I19" s="42"/>
      <c r="J19" s="25"/>
      <c r="K19" s="72">
        <v>1</v>
      </c>
      <c r="L19" s="25"/>
      <c r="M19" s="58">
        <f>SUM(($B$10/K19)*I19)</f>
        <v>0</v>
      </c>
      <c r="N19" s="25"/>
      <c r="O19" s="46">
        <f t="shared" ref="O19:O26" si="0">SUM(M19*G19)</f>
        <v>0</v>
      </c>
    </row>
    <row r="20" spans="1:18" ht="15.6" x14ac:dyDescent="0.3">
      <c r="A20" s="25"/>
      <c r="B20" s="30"/>
      <c r="C20" s="30" t="s">
        <v>0</v>
      </c>
      <c r="D20" s="29" t="s">
        <v>3</v>
      </c>
      <c r="E20" s="29" t="s">
        <v>5</v>
      </c>
      <c r="F20" s="30" t="s">
        <v>11</v>
      </c>
      <c r="G20" s="31">
        <v>6.9289489136817373E-2</v>
      </c>
      <c r="H20" s="32" t="s">
        <v>59</v>
      </c>
      <c r="I20" s="42"/>
      <c r="J20" s="25"/>
      <c r="K20" s="72">
        <v>1</v>
      </c>
      <c r="L20" s="25"/>
      <c r="M20" s="58">
        <f t="shared" ref="M20:M26" si="1">SUM(($B$10/K20)*I20)</f>
        <v>0</v>
      </c>
      <c r="N20" s="25"/>
      <c r="O20" s="44">
        <f t="shared" si="0"/>
        <v>0</v>
      </c>
    </row>
    <row r="21" spans="1:18" ht="15.6" x14ac:dyDescent="0.3">
      <c r="A21" s="25"/>
      <c r="B21" s="30"/>
      <c r="C21" s="30"/>
      <c r="D21" s="29" t="s">
        <v>3</v>
      </c>
      <c r="E21" s="29" t="s">
        <v>6</v>
      </c>
      <c r="F21" s="30" t="s">
        <v>12</v>
      </c>
      <c r="G21" s="31">
        <v>7.6568229122033774E-2</v>
      </c>
      <c r="H21" s="32" t="s">
        <v>59</v>
      </c>
      <c r="I21" s="42"/>
      <c r="J21" s="25"/>
      <c r="K21" s="72">
        <v>1</v>
      </c>
      <c r="L21" s="25"/>
      <c r="M21" s="58">
        <f t="shared" si="1"/>
        <v>0</v>
      </c>
      <c r="N21" s="25"/>
      <c r="O21" s="44">
        <f t="shared" si="0"/>
        <v>0</v>
      </c>
      <c r="R21" t="s">
        <v>0</v>
      </c>
    </row>
    <row r="22" spans="1:18" ht="15.6" x14ac:dyDescent="0.3">
      <c r="A22" s="25"/>
      <c r="B22" s="30"/>
      <c r="C22" s="30"/>
      <c r="D22" s="29" t="s">
        <v>3</v>
      </c>
      <c r="E22" s="29" t="s">
        <v>7</v>
      </c>
      <c r="F22" s="30" t="s">
        <v>13</v>
      </c>
      <c r="G22" s="31">
        <v>0.14284034895515951</v>
      </c>
      <c r="H22" s="32" t="s">
        <v>59</v>
      </c>
      <c r="I22" s="42">
        <v>1</v>
      </c>
      <c r="J22" s="25"/>
      <c r="K22" s="73">
        <v>1.167</v>
      </c>
      <c r="L22" s="25"/>
      <c r="M22" s="58">
        <f>SUM(($B$10/K22)*I22)</f>
        <v>0</v>
      </c>
      <c r="N22" s="25"/>
      <c r="O22" s="44">
        <f t="shared" si="0"/>
        <v>0</v>
      </c>
    </row>
    <row r="23" spans="1:18" ht="15.6" x14ac:dyDescent="0.3">
      <c r="A23" s="25"/>
      <c r="B23" s="30"/>
      <c r="C23" s="30" t="s">
        <v>0</v>
      </c>
      <c r="D23" s="29" t="s">
        <v>3</v>
      </c>
      <c r="E23" s="29" t="s">
        <v>8</v>
      </c>
      <c r="F23" s="30" t="s">
        <v>51</v>
      </c>
      <c r="G23" s="31">
        <v>1.7691671412897226E-2</v>
      </c>
      <c r="H23" s="32" t="s">
        <v>59</v>
      </c>
      <c r="I23" s="42"/>
      <c r="J23" s="25"/>
      <c r="K23" s="72">
        <v>1</v>
      </c>
      <c r="L23" s="25"/>
      <c r="M23" s="58">
        <f t="shared" si="1"/>
        <v>0</v>
      </c>
      <c r="N23" s="25"/>
      <c r="O23" s="44">
        <f t="shared" si="0"/>
        <v>0</v>
      </c>
      <c r="P23" t="s">
        <v>0</v>
      </c>
    </row>
    <row r="24" spans="1:18" ht="15.6" x14ac:dyDescent="0.3">
      <c r="A24" s="25"/>
      <c r="B24" s="30"/>
      <c r="C24" s="30"/>
      <c r="D24" s="29" t="s">
        <v>3</v>
      </c>
      <c r="E24" s="29" t="s">
        <v>9</v>
      </c>
      <c r="F24" s="30" t="s">
        <v>52</v>
      </c>
      <c r="G24" s="31">
        <v>2.9050736497545009E-2</v>
      </c>
      <c r="H24" s="32" t="s">
        <v>59</v>
      </c>
      <c r="I24" s="42"/>
      <c r="J24" s="25"/>
      <c r="K24" s="72">
        <v>1</v>
      </c>
      <c r="L24" s="25"/>
      <c r="M24" s="58">
        <f t="shared" si="1"/>
        <v>0</v>
      </c>
      <c r="N24" s="25"/>
      <c r="O24" s="44">
        <f t="shared" si="0"/>
        <v>0</v>
      </c>
    </row>
    <row r="25" spans="1:18" ht="15.6" x14ac:dyDescent="0.3">
      <c r="A25" s="25"/>
      <c r="B25" s="30"/>
      <c r="C25" s="30"/>
      <c r="D25" s="29" t="s">
        <v>3</v>
      </c>
      <c r="E25" s="29" t="s">
        <v>14</v>
      </c>
      <c r="F25" s="30" t="s">
        <v>53</v>
      </c>
      <c r="G25" s="31">
        <v>7.841117216117216E-3</v>
      </c>
      <c r="H25" s="32" t="s">
        <v>59</v>
      </c>
      <c r="I25" s="42"/>
      <c r="J25" s="25"/>
      <c r="K25" s="72">
        <v>1</v>
      </c>
      <c r="L25" s="25"/>
      <c r="M25" s="58">
        <f t="shared" si="1"/>
        <v>0</v>
      </c>
      <c r="N25" s="25"/>
      <c r="O25" s="44">
        <f t="shared" si="0"/>
        <v>0</v>
      </c>
    </row>
    <row r="26" spans="1:18" ht="15.6" x14ac:dyDescent="0.3">
      <c r="A26" s="25"/>
      <c r="B26" s="30"/>
      <c r="C26" s="30"/>
      <c r="D26" s="29" t="s">
        <v>3</v>
      </c>
      <c r="E26" s="29" t="s">
        <v>15</v>
      </c>
      <c r="F26" s="30" t="s">
        <v>54</v>
      </c>
      <c r="G26" s="31">
        <v>9.5164027149321262E-2</v>
      </c>
      <c r="H26" s="32" t="s">
        <v>59</v>
      </c>
      <c r="I26" s="42"/>
      <c r="J26" s="25"/>
      <c r="K26" s="72">
        <v>1</v>
      </c>
      <c r="L26" s="25"/>
      <c r="M26" s="58">
        <f t="shared" si="1"/>
        <v>0</v>
      </c>
      <c r="N26" s="25"/>
      <c r="O26" s="44">
        <f t="shared" si="0"/>
        <v>0</v>
      </c>
    </row>
    <row r="27" spans="1:18" x14ac:dyDescent="0.3">
      <c r="A27" s="25"/>
      <c r="B27" s="25"/>
      <c r="C27" s="25"/>
      <c r="D27" s="25"/>
      <c r="E27" s="25"/>
      <c r="F27" s="25"/>
      <c r="G27" s="25"/>
      <c r="H27" s="25"/>
      <c r="I27" s="43"/>
      <c r="J27" s="43"/>
      <c r="K27" s="25"/>
      <c r="L27" s="25"/>
      <c r="M27" s="25"/>
      <c r="N27" s="25"/>
      <c r="O27" s="25"/>
    </row>
    <row r="28" spans="1:18" x14ac:dyDescent="0.3">
      <c r="A28" s="25"/>
      <c r="B28" s="25"/>
      <c r="C28" s="25"/>
      <c r="D28" s="25"/>
      <c r="E28" s="25"/>
      <c r="F28" s="25"/>
      <c r="G28" s="25"/>
      <c r="H28" s="25"/>
      <c r="I28" s="47">
        <f>SUM((I19:I26))</f>
        <v>1</v>
      </c>
      <c r="J28" s="71"/>
      <c r="K28" s="25"/>
      <c r="L28" s="25"/>
      <c r="M28" s="3">
        <f>SUM(M19:M26)</f>
        <v>0</v>
      </c>
      <c r="N28" s="25"/>
      <c r="O28" s="3">
        <f>SUM(O19:O26)</f>
        <v>0</v>
      </c>
    </row>
    <row r="29" spans="1:18" x14ac:dyDescent="0.3">
      <c r="A29" s="25"/>
      <c r="B29" s="25"/>
      <c r="C29" s="25"/>
      <c r="D29" s="25"/>
      <c r="E29" s="25"/>
      <c r="F29" s="25"/>
      <c r="G29" s="25"/>
      <c r="H29" s="25"/>
      <c r="I29" s="40" t="s">
        <v>64</v>
      </c>
      <c r="J29" s="40"/>
      <c r="K29" s="25" t="s">
        <v>0</v>
      </c>
      <c r="L29" s="25"/>
      <c r="M29" s="40" t="s">
        <v>64</v>
      </c>
      <c r="N29" s="25"/>
      <c r="O29" s="40" t="s">
        <v>64</v>
      </c>
    </row>
  </sheetData>
  <mergeCells count="1">
    <mergeCell ref="K12:K16"/>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3678-D8CA-4175-937F-527FD13E3DBC}">
  <dimension ref="A6:J54"/>
  <sheetViews>
    <sheetView workbookViewId="0">
      <selection activeCell="C2" sqref="C2"/>
    </sheetView>
  </sheetViews>
  <sheetFormatPr defaultRowHeight="14.4" x14ac:dyDescent="0.3"/>
  <cols>
    <col min="2" max="2" width="28.6640625" customWidth="1"/>
    <col min="3" max="3" width="12.6640625" customWidth="1"/>
    <col min="4" max="4" width="11.88671875" bestFit="1" customWidth="1"/>
  </cols>
  <sheetData>
    <row r="6" spans="1:2" ht="21" x14ac:dyDescent="0.4">
      <c r="A6" s="59" t="s">
        <v>174</v>
      </c>
    </row>
    <row r="8" spans="1:2" ht="21" x14ac:dyDescent="0.4">
      <c r="B8" s="59" t="s">
        <v>130</v>
      </c>
    </row>
    <row r="9" spans="1:2" ht="15.6" x14ac:dyDescent="0.3">
      <c r="B9" s="60" t="s">
        <v>131</v>
      </c>
    </row>
    <row r="10" spans="1:2" ht="15.6" x14ac:dyDescent="0.3">
      <c r="B10" s="60" t="s">
        <v>132</v>
      </c>
    </row>
    <row r="11" spans="1:2" ht="15.6" x14ac:dyDescent="0.3">
      <c r="B11" s="60" t="s">
        <v>145</v>
      </c>
    </row>
    <row r="12" spans="1:2" ht="15.6" x14ac:dyDescent="0.3">
      <c r="B12" s="60" t="s">
        <v>146</v>
      </c>
    </row>
    <row r="13" spans="1:2" ht="15.6" x14ac:dyDescent="0.3">
      <c r="B13" s="60" t="s">
        <v>144</v>
      </c>
    </row>
    <row r="14" spans="1:2" ht="15.6" x14ac:dyDescent="0.3">
      <c r="B14" s="60" t="s">
        <v>133</v>
      </c>
    </row>
    <row r="15" spans="1:2" ht="15.6" x14ac:dyDescent="0.3">
      <c r="B15" s="60" t="s">
        <v>134</v>
      </c>
    </row>
    <row r="16" spans="1:2" ht="15.6" x14ac:dyDescent="0.3">
      <c r="B16" s="60" t="s">
        <v>135</v>
      </c>
    </row>
    <row r="17" spans="1:10" ht="15.6" x14ac:dyDescent="0.3">
      <c r="B17" s="60" t="s">
        <v>136</v>
      </c>
    </row>
    <row r="18" spans="1:10" ht="15.6" x14ac:dyDescent="0.3">
      <c r="B18" s="60"/>
    </row>
    <row r="19" spans="1:10" ht="21" x14ac:dyDescent="0.4">
      <c r="A19" t="s">
        <v>0</v>
      </c>
      <c r="B19" s="59" t="s">
        <v>137</v>
      </c>
      <c r="J19" s="62" t="s">
        <v>0</v>
      </c>
    </row>
    <row r="20" spans="1:10" ht="15.6" x14ac:dyDescent="0.3">
      <c r="A20" s="60"/>
      <c r="B20" s="60" t="s">
        <v>176</v>
      </c>
      <c r="J20" s="62"/>
    </row>
    <row r="21" spans="1:10" ht="15.6" x14ac:dyDescent="0.3">
      <c r="A21" s="60"/>
      <c r="B21" s="60" t="s">
        <v>177</v>
      </c>
    </row>
    <row r="22" spans="1:10" ht="15.6" x14ac:dyDescent="0.3">
      <c r="A22" s="60"/>
      <c r="B22" s="60" t="s">
        <v>178</v>
      </c>
    </row>
    <row r="23" spans="1:10" ht="15.6" x14ac:dyDescent="0.3">
      <c r="B23" s="60" t="s">
        <v>180</v>
      </c>
    </row>
    <row r="24" spans="1:10" ht="15.6" x14ac:dyDescent="0.3">
      <c r="B24" s="60" t="s">
        <v>175</v>
      </c>
    </row>
    <row r="25" spans="1:10" ht="15.6" x14ac:dyDescent="0.3">
      <c r="B25" s="60" t="s">
        <v>181</v>
      </c>
    </row>
    <row r="26" spans="1:10" ht="15.6" x14ac:dyDescent="0.3">
      <c r="B26" s="60" t="s">
        <v>179</v>
      </c>
    </row>
    <row r="27" spans="1:10" ht="15.6" x14ac:dyDescent="0.3">
      <c r="B27" s="60" t="s">
        <v>138</v>
      </c>
    </row>
    <row r="28" spans="1:10" ht="15.6" x14ac:dyDescent="0.3">
      <c r="B28" s="60" t="s">
        <v>190</v>
      </c>
    </row>
    <row r="29" spans="1:10" ht="15.6" x14ac:dyDescent="0.3">
      <c r="B29" s="60"/>
    </row>
    <row r="30" spans="1:10" ht="21" x14ac:dyDescent="0.4">
      <c r="B30" s="59" t="s">
        <v>168</v>
      </c>
    </row>
    <row r="31" spans="1:10" ht="15.6" x14ac:dyDescent="0.3">
      <c r="B31" s="60" t="s">
        <v>169</v>
      </c>
    </row>
    <row r="32" spans="1:10" ht="15.6" x14ac:dyDescent="0.3">
      <c r="B32" s="60" t="s">
        <v>170</v>
      </c>
    </row>
    <row r="33" spans="2:4" ht="15.6" x14ac:dyDescent="0.3">
      <c r="B33" s="60" t="s">
        <v>171</v>
      </c>
    </row>
    <row r="34" spans="2:4" ht="15.6" x14ac:dyDescent="0.3">
      <c r="B34" s="60" t="s">
        <v>172</v>
      </c>
    </row>
    <row r="36" spans="2:4" ht="21" x14ac:dyDescent="0.4">
      <c r="B36" s="59" t="s">
        <v>139</v>
      </c>
    </row>
    <row r="37" spans="2:4" ht="15.6" x14ac:dyDescent="0.3">
      <c r="B37" s="61" t="s">
        <v>140</v>
      </c>
    </row>
    <row r="38" spans="2:4" ht="15.6" x14ac:dyDescent="0.3">
      <c r="B38" s="60" t="s">
        <v>141</v>
      </c>
    </row>
    <row r="39" spans="2:4" ht="15.6" x14ac:dyDescent="0.3">
      <c r="B39" s="60" t="s">
        <v>142</v>
      </c>
    </row>
    <row r="41" spans="2:4" ht="21" x14ac:dyDescent="0.4">
      <c r="B41" s="59" t="s">
        <v>206</v>
      </c>
    </row>
    <row r="42" spans="2:4" x14ac:dyDescent="0.3">
      <c r="B42" t="s">
        <v>209</v>
      </c>
    </row>
    <row r="43" spans="2:4" x14ac:dyDescent="0.3">
      <c r="B43" t="s">
        <v>210</v>
      </c>
    </row>
    <row r="44" spans="2:4" x14ac:dyDescent="0.3">
      <c r="B44" t="s">
        <v>207</v>
      </c>
    </row>
    <row r="45" spans="2:4" x14ac:dyDescent="0.3">
      <c r="B45" t="s">
        <v>208</v>
      </c>
    </row>
    <row r="47" spans="2:4" ht="21" x14ac:dyDescent="0.4">
      <c r="B47" s="59" t="s">
        <v>211</v>
      </c>
    </row>
    <row r="48" spans="2:4" x14ac:dyDescent="0.3">
      <c r="B48" t="s">
        <v>212</v>
      </c>
      <c r="D48" s="77" t="s">
        <v>213</v>
      </c>
    </row>
    <row r="49" spans="2:4" x14ac:dyDescent="0.3">
      <c r="D49" t="s">
        <v>214</v>
      </c>
    </row>
    <row r="51" spans="2:4" ht="21" x14ac:dyDescent="0.4">
      <c r="B51" s="59" t="s">
        <v>216</v>
      </c>
    </row>
    <row r="52" spans="2:4" x14ac:dyDescent="0.3">
      <c r="B52" s="78" t="s">
        <v>217</v>
      </c>
      <c r="C52" s="79"/>
      <c r="D52" s="79" t="s">
        <v>218</v>
      </c>
    </row>
    <row r="53" spans="2:4" x14ac:dyDescent="0.3">
      <c r="B53" s="80" t="s">
        <v>219</v>
      </c>
      <c r="C53" s="80"/>
      <c r="D53" s="80" t="s">
        <v>220</v>
      </c>
    </row>
    <row r="54" spans="2:4" x14ac:dyDescent="0.3">
      <c r="B54" t="s">
        <v>221</v>
      </c>
      <c r="D54" t="s">
        <v>236</v>
      </c>
    </row>
  </sheetData>
  <hyperlinks>
    <hyperlink ref="D48" r:id="rId1" xr:uid="{B44D9D6D-7713-4C37-A7D3-44CDF19A18A3}"/>
  </hyperlinks>
  <pageMargins left="0.70866141732283472" right="0.70866141732283472" top="0.74803149606299213" bottom="0.74803149606299213" header="0.31496062992125984" footer="0.31496062992125984"/>
  <pageSetup paperSize="9" pageOrder="overThenDown" orientation="landscape" verticalDpi="0" r:id="rId2"/>
  <headerFooter>
    <oddHeader>&amp;LUpphandlingsmyndigheten&amp;RMiljöspendanalys fördelningsnyckel fjärrvärme, Process-LCA-metod</oddHeader>
    <oddFooter>&amp;F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08BF-4DC6-4F1C-B68D-DC8FD77D646A}">
  <dimension ref="A6:R35"/>
  <sheetViews>
    <sheetView zoomScale="80" zoomScaleNormal="80" workbookViewId="0">
      <selection activeCell="D1" sqref="D1"/>
    </sheetView>
  </sheetViews>
  <sheetFormatPr defaultRowHeight="14.4" x14ac:dyDescent="0.3"/>
  <cols>
    <col min="1" max="1" width="1.21875" customWidth="1"/>
    <col min="2" max="2" width="15.21875" customWidth="1"/>
    <col min="3" max="3" width="21.33203125" customWidth="1"/>
    <col min="4" max="4" width="14.77734375" customWidth="1"/>
    <col min="5" max="5" width="15.77734375" customWidth="1"/>
    <col min="6" max="6" width="89.6640625" bestFit="1" customWidth="1"/>
    <col min="7" max="7" width="20.33203125" customWidth="1"/>
    <col min="8" max="8" width="14.88671875" customWidth="1"/>
    <col min="9" max="9" width="36.109375" customWidth="1"/>
    <col min="10" max="10" width="4.21875" customWidth="1"/>
    <col min="11" max="11" width="27.21875" customWidth="1"/>
    <col min="12" max="12" width="4.21875" customWidth="1"/>
    <col min="13" max="13" width="49.33203125" bestFit="1" customWidth="1"/>
    <col min="14" max="14" width="4.109375" customWidth="1"/>
    <col min="15" max="15" width="66.88671875" bestFit="1" customWidth="1"/>
  </cols>
  <sheetData>
    <row r="6" spans="1:18" s="15" customFormat="1" ht="23.4" x14ac:dyDescent="0.45">
      <c r="A6" s="16" t="s">
        <v>72</v>
      </c>
      <c r="B6" s="17"/>
      <c r="C6" s="17"/>
    </row>
    <row r="7" spans="1:18" s="15" customFormat="1" ht="18" x14ac:dyDescent="0.35">
      <c r="A7" s="24" t="s">
        <v>73</v>
      </c>
      <c r="B7" s="23"/>
      <c r="C7" s="23"/>
      <c r="D7" s="23"/>
      <c r="E7" s="23"/>
    </row>
    <row r="8" spans="1:18" s="15" customFormat="1" ht="18.600000000000001" thickBot="1" x14ac:dyDescent="0.4">
      <c r="A8" s="86" t="s">
        <v>215</v>
      </c>
      <c r="B8" s="87"/>
      <c r="C8" s="87"/>
      <c r="D8" s="87"/>
      <c r="E8" s="88"/>
      <c r="F8" s="81" t="s">
        <v>222</v>
      </c>
      <c r="I8" s="15" t="s">
        <v>0</v>
      </c>
    </row>
    <row r="9" spans="1:18" s="15" customFormat="1" ht="18.600000000000001" thickBot="1" x14ac:dyDescent="0.4">
      <c r="B9" s="27" t="s">
        <v>20</v>
      </c>
      <c r="C9" s="27" t="s">
        <v>21</v>
      </c>
      <c r="D9" s="27"/>
      <c r="F9" s="19" t="s">
        <v>65</v>
      </c>
      <c r="I9" s="9" t="s">
        <v>62</v>
      </c>
      <c r="J9" s="35"/>
      <c r="K9" s="35"/>
      <c r="L9" s="35"/>
      <c r="M9" s="35"/>
      <c r="N9" s="36"/>
      <c r="O9" s="36"/>
    </row>
    <row r="10" spans="1:18" s="15" customFormat="1" ht="43.8" thickBot="1" x14ac:dyDescent="0.35">
      <c r="A10" s="18"/>
      <c r="B10" s="41"/>
      <c r="C10" s="17"/>
      <c r="D10" s="22" t="s">
        <v>0</v>
      </c>
      <c r="F10" s="21" t="s">
        <v>66</v>
      </c>
      <c r="I10" s="82" t="s">
        <v>223</v>
      </c>
      <c r="J10" s="10"/>
      <c r="K10" s="82" t="s">
        <v>224</v>
      </c>
      <c r="L10" s="10"/>
      <c r="M10" s="11"/>
      <c r="N10" s="36"/>
      <c r="O10" s="12" t="s">
        <v>229</v>
      </c>
    </row>
    <row r="11" spans="1:18" s="15" customFormat="1" ht="15" thickBot="1" x14ac:dyDescent="0.35">
      <c r="F11" s="2" t="s">
        <v>67</v>
      </c>
      <c r="I11" s="10"/>
      <c r="J11" s="10"/>
      <c r="K11" s="10"/>
      <c r="L11" s="10"/>
      <c r="M11" s="11" t="s">
        <v>60</v>
      </c>
      <c r="N11" s="36"/>
      <c r="O11" s="11" t="s">
        <v>70</v>
      </c>
    </row>
    <row r="12" spans="1:18" s="5" customFormat="1" ht="16.2" customHeight="1" thickBot="1" x14ac:dyDescent="0.35">
      <c r="E12" s="6"/>
      <c r="F12" s="7"/>
      <c r="I12" s="10"/>
      <c r="J12" s="10"/>
      <c r="K12" s="83" t="s">
        <v>167</v>
      </c>
      <c r="L12" s="10"/>
      <c r="M12" s="1">
        <f>SUM(M29)</f>
        <v>0</v>
      </c>
      <c r="N12" s="36"/>
      <c r="O12" s="45">
        <f>SUM(O29)</f>
        <v>0</v>
      </c>
    </row>
    <row r="13" spans="1:18" s="5" customFormat="1" x14ac:dyDescent="0.3">
      <c r="E13" s="6"/>
      <c r="F13" s="7"/>
      <c r="I13" s="10"/>
      <c r="J13" s="10"/>
      <c r="K13" s="84"/>
      <c r="L13" s="10"/>
      <c r="M13" s="10" t="s">
        <v>0</v>
      </c>
      <c r="N13" s="36"/>
      <c r="O13" s="10" t="s">
        <v>61</v>
      </c>
    </row>
    <row r="14" spans="1:18" s="5" customFormat="1" ht="15" thickBot="1" x14ac:dyDescent="0.35">
      <c r="E14" s="6"/>
      <c r="F14" s="7"/>
      <c r="I14" s="10" t="s">
        <v>71</v>
      </c>
      <c r="J14" s="10"/>
      <c r="K14" s="84"/>
      <c r="L14" s="10"/>
      <c r="M14" s="10" t="s">
        <v>63</v>
      </c>
      <c r="N14" s="36"/>
      <c r="O14" s="36"/>
    </row>
    <row r="15" spans="1:18" s="5" customFormat="1" ht="15" thickBot="1" x14ac:dyDescent="0.35">
      <c r="E15" s="6"/>
      <c r="F15" s="7"/>
      <c r="I15" s="14">
        <f>SUM(1-I29)</f>
        <v>0</v>
      </c>
      <c r="J15" s="10"/>
      <c r="K15" s="84"/>
      <c r="L15" s="10"/>
      <c r="M15" s="13">
        <f>SUM($B$10-$M$29)</f>
        <v>0</v>
      </c>
      <c r="N15" s="36"/>
      <c r="O15" s="36"/>
    </row>
    <row r="16" spans="1:18" ht="78.599999999999994" thickBot="1" x14ac:dyDescent="0.35">
      <c r="A16" s="25"/>
      <c r="B16" s="33" t="s">
        <v>57</v>
      </c>
      <c r="C16" s="33" t="s">
        <v>58</v>
      </c>
      <c r="D16" s="33" t="s">
        <v>16</v>
      </c>
      <c r="E16" s="33" t="s">
        <v>17</v>
      </c>
      <c r="F16" s="33" t="s">
        <v>55</v>
      </c>
      <c r="G16" s="33" t="s">
        <v>69</v>
      </c>
      <c r="H16" s="33" t="s">
        <v>56</v>
      </c>
      <c r="I16" s="34" t="s">
        <v>233</v>
      </c>
      <c r="J16" s="37"/>
      <c r="K16" s="85"/>
      <c r="L16" s="37"/>
      <c r="M16" s="38" t="s">
        <v>226</v>
      </c>
      <c r="N16" s="38"/>
      <c r="O16" s="38" t="s">
        <v>227</v>
      </c>
      <c r="R16" t="s">
        <v>0</v>
      </c>
    </row>
    <row r="17" spans="1:18" ht="16.2" thickTop="1" x14ac:dyDescent="0.3">
      <c r="A17" s="25"/>
      <c r="B17" s="25"/>
      <c r="C17" s="26"/>
      <c r="D17" s="27" t="s">
        <v>20</v>
      </c>
      <c r="E17" s="27" t="s">
        <v>20</v>
      </c>
      <c r="F17" s="27" t="s">
        <v>21</v>
      </c>
      <c r="G17" s="26">
        <v>0.11501034099367761</v>
      </c>
      <c r="H17" s="26" t="s">
        <v>76</v>
      </c>
      <c r="I17" s="48"/>
      <c r="J17" s="49"/>
      <c r="K17" s="49"/>
      <c r="L17" s="49"/>
      <c r="M17" s="50"/>
      <c r="N17" s="49"/>
      <c r="O17" s="51"/>
    </row>
    <row r="18" spans="1:18" x14ac:dyDescent="0.3">
      <c r="A18" s="25"/>
      <c r="B18" s="28">
        <v>83101903</v>
      </c>
      <c r="C18" s="28" t="s">
        <v>23</v>
      </c>
      <c r="D18" s="29" t="s">
        <v>22</v>
      </c>
      <c r="E18" s="29" t="s">
        <v>22</v>
      </c>
      <c r="F18" s="29" t="s">
        <v>24</v>
      </c>
      <c r="G18" s="49"/>
      <c r="H18" s="49"/>
      <c r="I18" s="25"/>
      <c r="J18" s="25"/>
      <c r="K18" s="25"/>
      <c r="L18" s="25"/>
      <c r="M18" s="25"/>
      <c r="N18" s="25"/>
      <c r="O18" s="39"/>
    </row>
    <row r="19" spans="1:18" x14ac:dyDescent="0.3">
      <c r="A19" s="25"/>
      <c r="B19" s="28">
        <v>83101903</v>
      </c>
      <c r="C19" s="28" t="s">
        <v>23</v>
      </c>
      <c r="D19" s="29" t="s">
        <v>25</v>
      </c>
      <c r="E19" s="29" t="s">
        <v>25</v>
      </c>
      <c r="F19" s="29" t="s">
        <v>26</v>
      </c>
      <c r="G19" s="49" t="s">
        <v>81</v>
      </c>
      <c r="H19" s="49"/>
      <c r="I19" s="25"/>
      <c r="J19" s="25"/>
      <c r="K19" s="25"/>
      <c r="L19" s="25"/>
      <c r="M19" s="25"/>
      <c r="N19" s="25"/>
      <c r="O19" s="39"/>
    </row>
    <row r="20" spans="1:18" ht="15.6" x14ac:dyDescent="0.3">
      <c r="A20" s="25"/>
      <c r="B20" s="30"/>
      <c r="C20" s="30"/>
      <c r="D20" s="29" t="s">
        <v>22</v>
      </c>
      <c r="E20" s="29" t="s">
        <v>76</v>
      </c>
      <c r="F20" s="30" t="s">
        <v>75</v>
      </c>
      <c r="G20" s="31">
        <v>0.11501034099367761</v>
      </c>
      <c r="H20" s="32" t="s">
        <v>59</v>
      </c>
      <c r="I20" s="42">
        <v>1</v>
      </c>
      <c r="J20" s="25"/>
      <c r="K20" s="72">
        <v>1</v>
      </c>
      <c r="L20" s="25"/>
      <c r="M20" s="58">
        <f>SUM(($B$10/K20)*I20)</f>
        <v>0</v>
      </c>
      <c r="N20" s="25"/>
      <c r="O20" s="46">
        <f>SUM(M20*G20)</f>
        <v>0</v>
      </c>
    </row>
    <row r="21" spans="1:18" ht="15.6" x14ac:dyDescent="0.3">
      <c r="A21" s="25"/>
      <c r="B21" s="30"/>
      <c r="C21" s="30" t="s">
        <v>0</v>
      </c>
      <c r="D21" s="29" t="s">
        <v>22</v>
      </c>
      <c r="E21" s="29" t="s">
        <v>79</v>
      </c>
      <c r="F21" s="30" t="s">
        <v>82</v>
      </c>
      <c r="G21" s="31">
        <v>0.10344970275452074</v>
      </c>
      <c r="H21" s="32" t="s">
        <v>59</v>
      </c>
      <c r="I21" s="42"/>
      <c r="J21" s="25"/>
      <c r="K21" s="72">
        <v>1</v>
      </c>
      <c r="L21" s="25"/>
      <c r="M21" s="58">
        <f t="shared" ref="M21:M27" si="0">SUM(($B$10/K21)*I21)</f>
        <v>0</v>
      </c>
      <c r="N21" s="25"/>
      <c r="O21" s="44">
        <f t="shared" ref="O21:O27" si="1">SUM(M21*G21)</f>
        <v>0</v>
      </c>
    </row>
    <row r="22" spans="1:18" ht="15.6" x14ac:dyDescent="0.3">
      <c r="A22" s="25"/>
      <c r="B22" s="30"/>
      <c r="C22" s="30"/>
      <c r="D22" s="29" t="s">
        <v>22</v>
      </c>
      <c r="E22" s="29" t="s">
        <v>77</v>
      </c>
      <c r="F22" s="30" t="s">
        <v>85</v>
      </c>
      <c r="G22" s="31">
        <v>4.6581196581196574E-3</v>
      </c>
      <c r="H22" s="32" t="s">
        <v>59</v>
      </c>
      <c r="I22" s="42"/>
      <c r="J22" s="25"/>
      <c r="K22" s="72">
        <v>1</v>
      </c>
      <c r="L22" s="25"/>
      <c r="M22" s="58">
        <f t="shared" si="0"/>
        <v>0</v>
      </c>
      <c r="N22" s="25"/>
      <c r="O22" s="44">
        <f t="shared" si="1"/>
        <v>0</v>
      </c>
      <c r="R22" t="s">
        <v>0</v>
      </c>
    </row>
    <row r="23" spans="1:18" ht="15.6" x14ac:dyDescent="0.3">
      <c r="A23" s="25"/>
      <c r="B23" s="30"/>
      <c r="C23" s="30"/>
      <c r="D23" s="29" t="s">
        <v>22</v>
      </c>
      <c r="E23" s="29" t="s">
        <v>78</v>
      </c>
      <c r="F23" s="30" t="s">
        <v>86</v>
      </c>
      <c r="G23" s="31">
        <v>5.5484330484330477E-3</v>
      </c>
      <c r="H23" s="32" t="s">
        <v>59</v>
      </c>
      <c r="I23" s="42"/>
      <c r="J23" s="25"/>
      <c r="K23" s="72">
        <v>1</v>
      </c>
      <c r="L23" s="25"/>
      <c r="M23" s="58">
        <f t="shared" si="0"/>
        <v>0</v>
      </c>
      <c r="N23" s="25"/>
      <c r="O23" s="44">
        <f t="shared" si="1"/>
        <v>0</v>
      </c>
    </row>
    <row r="24" spans="1:18" ht="15.6" x14ac:dyDescent="0.3">
      <c r="A24" s="25"/>
      <c r="B24" s="30"/>
      <c r="C24" s="30" t="s">
        <v>0</v>
      </c>
      <c r="D24" s="29" t="s">
        <v>22</v>
      </c>
      <c r="E24" s="29"/>
      <c r="F24" s="8" t="s">
        <v>89</v>
      </c>
      <c r="G24" s="8"/>
      <c r="H24" s="55" t="s">
        <v>80</v>
      </c>
      <c r="I24" s="42"/>
      <c r="J24" s="25"/>
      <c r="K24" s="72">
        <v>1</v>
      </c>
      <c r="L24" s="25"/>
      <c r="M24" s="58">
        <f t="shared" si="0"/>
        <v>0</v>
      </c>
      <c r="N24" s="25"/>
      <c r="O24" s="44">
        <f t="shared" si="1"/>
        <v>0</v>
      </c>
      <c r="P24" t="s">
        <v>0</v>
      </c>
    </row>
    <row r="25" spans="1:18" ht="15.6" x14ac:dyDescent="0.3">
      <c r="A25" s="25"/>
      <c r="B25" s="30"/>
      <c r="C25" s="30"/>
      <c r="D25" s="29" t="s">
        <v>22</v>
      </c>
      <c r="E25" s="29"/>
      <c r="F25" s="8" t="s">
        <v>89</v>
      </c>
      <c r="G25" s="8"/>
      <c r="H25" s="55" t="s">
        <v>80</v>
      </c>
      <c r="I25" s="42"/>
      <c r="J25" s="25"/>
      <c r="K25" s="72">
        <v>1</v>
      </c>
      <c r="L25" s="25"/>
      <c r="M25" s="58">
        <f t="shared" si="0"/>
        <v>0</v>
      </c>
      <c r="N25" s="25"/>
      <c r="O25" s="44">
        <f t="shared" si="1"/>
        <v>0</v>
      </c>
    </row>
    <row r="26" spans="1:18" ht="15.6" x14ac:dyDescent="0.3">
      <c r="A26" s="25"/>
      <c r="B26" s="30"/>
      <c r="C26" s="30"/>
      <c r="D26" s="29" t="s">
        <v>22</v>
      </c>
      <c r="E26" s="29"/>
      <c r="F26" s="8" t="s">
        <v>89</v>
      </c>
      <c r="G26" s="8"/>
      <c r="H26" s="55" t="s">
        <v>80</v>
      </c>
      <c r="I26" s="42"/>
      <c r="J26" s="25"/>
      <c r="K26" s="72">
        <v>1</v>
      </c>
      <c r="L26" s="25"/>
      <c r="M26" s="58">
        <f t="shared" si="0"/>
        <v>0</v>
      </c>
      <c r="N26" s="25"/>
      <c r="O26" s="44">
        <f t="shared" si="1"/>
        <v>0</v>
      </c>
    </row>
    <row r="27" spans="1:18" ht="15.6" x14ac:dyDescent="0.3">
      <c r="A27" s="25"/>
      <c r="B27" s="30"/>
      <c r="C27" s="30"/>
      <c r="D27" s="29" t="s">
        <v>22</v>
      </c>
      <c r="E27" s="29"/>
      <c r="F27" s="8" t="s">
        <v>89</v>
      </c>
      <c r="G27" s="8"/>
      <c r="H27" s="55" t="s">
        <v>80</v>
      </c>
      <c r="I27" s="42"/>
      <c r="J27" s="25"/>
      <c r="K27" s="72">
        <v>1</v>
      </c>
      <c r="L27" s="25"/>
      <c r="M27" s="58">
        <f t="shared" si="0"/>
        <v>0</v>
      </c>
      <c r="N27" s="25"/>
      <c r="O27" s="44">
        <f t="shared" si="1"/>
        <v>0</v>
      </c>
    </row>
    <row r="28" spans="1:18" x14ac:dyDescent="0.3">
      <c r="A28" s="25"/>
      <c r="B28" s="25"/>
      <c r="C28" s="25"/>
      <c r="D28" s="25"/>
      <c r="E28" s="25"/>
      <c r="F28" s="25"/>
      <c r="G28" s="25"/>
      <c r="H28" s="25"/>
      <c r="I28" s="43"/>
      <c r="J28" s="25"/>
      <c r="K28" s="25"/>
      <c r="L28" s="25"/>
      <c r="M28" s="25"/>
      <c r="N28" s="25"/>
      <c r="O28" s="25"/>
    </row>
    <row r="29" spans="1:18" x14ac:dyDescent="0.3">
      <c r="A29" s="25"/>
      <c r="B29" s="25"/>
      <c r="C29" s="25"/>
      <c r="D29" s="25"/>
      <c r="E29" s="25"/>
      <c r="F29" s="25"/>
      <c r="G29" s="25"/>
      <c r="H29" s="25"/>
      <c r="I29" s="47">
        <f>SUM((I20:I27))</f>
        <v>1</v>
      </c>
      <c r="J29" s="25"/>
      <c r="K29" s="25"/>
      <c r="L29" s="25"/>
      <c r="M29" s="3">
        <f>SUM(M20:M27)</f>
        <v>0</v>
      </c>
      <c r="N29" s="25"/>
      <c r="O29" s="3">
        <f>SUM(O20:O27)</f>
        <v>0</v>
      </c>
    </row>
    <row r="30" spans="1:18" x14ac:dyDescent="0.3">
      <c r="A30" s="25"/>
      <c r="B30" s="49"/>
      <c r="C30" s="49"/>
      <c r="D30" s="49" t="s">
        <v>0</v>
      </c>
      <c r="E30" s="49"/>
      <c r="F30" s="25"/>
      <c r="G30" s="25"/>
      <c r="H30" s="25"/>
      <c r="I30" s="40" t="s">
        <v>64</v>
      </c>
      <c r="J30" s="25" t="s">
        <v>0</v>
      </c>
      <c r="K30" s="25"/>
      <c r="L30" s="25"/>
      <c r="M30" s="40" t="s">
        <v>64</v>
      </c>
      <c r="N30" s="25"/>
      <c r="O30" s="40" t="s">
        <v>64</v>
      </c>
    </row>
    <row r="31" spans="1:18" x14ac:dyDescent="0.3">
      <c r="B31" s="52"/>
      <c r="C31" s="52"/>
      <c r="D31" s="52"/>
      <c r="E31" s="4"/>
    </row>
    <row r="32" spans="1:18" x14ac:dyDescent="0.3">
      <c r="B32" s="52"/>
      <c r="C32" s="52"/>
      <c r="D32" s="52"/>
      <c r="E32" s="4"/>
      <c r="F32" t="s">
        <v>0</v>
      </c>
    </row>
    <row r="33" spans="2:5" x14ac:dyDescent="0.3">
      <c r="B33" s="52"/>
      <c r="C33" s="52"/>
      <c r="D33" s="52"/>
      <c r="E33" s="4"/>
    </row>
    <row r="34" spans="2:5" x14ac:dyDescent="0.3">
      <c r="B34" s="53"/>
      <c r="C34" s="53"/>
      <c r="D34" s="54"/>
      <c r="E34" s="4"/>
    </row>
    <row r="35" spans="2:5" x14ac:dyDescent="0.3">
      <c r="B35" s="52"/>
      <c r="C35" s="52"/>
      <c r="D35" s="52"/>
      <c r="E35" s="4"/>
    </row>
  </sheetData>
  <mergeCells count="2">
    <mergeCell ref="A8:E8"/>
    <mergeCell ref="K12:K16"/>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fjärrvärme, Process-LCA-metod</oddHead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B3B7-FB9B-4520-A060-8AC62B8E793E}">
  <dimension ref="A6:K58"/>
  <sheetViews>
    <sheetView workbookViewId="0">
      <selection activeCell="C2" sqref="C2"/>
    </sheetView>
  </sheetViews>
  <sheetFormatPr defaultRowHeight="14.4" x14ac:dyDescent="0.3"/>
  <cols>
    <col min="2" max="2" width="28.6640625" customWidth="1"/>
    <col min="3" max="3" width="12.6640625" customWidth="1"/>
    <col min="4" max="4" width="11.88671875" bestFit="1" customWidth="1"/>
  </cols>
  <sheetData>
    <row r="6" spans="1:2" ht="21" x14ac:dyDescent="0.4">
      <c r="A6" s="59" t="s">
        <v>193</v>
      </c>
    </row>
    <row r="8" spans="1:2" ht="21" x14ac:dyDescent="0.4">
      <c r="B8" s="59" t="s">
        <v>194</v>
      </c>
    </row>
    <row r="9" spans="1:2" ht="15.6" x14ac:dyDescent="0.3">
      <c r="B9" s="60" t="s">
        <v>131</v>
      </c>
    </row>
    <row r="10" spans="1:2" ht="15.6" x14ac:dyDescent="0.3">
      <c r="B10" s="60" t="s">
        <v>132</v>
      </c>
    </row>
    <row r="11" spans="1:2" ht="15.6" x14ac:dyDescent="0.3">
      <c r="B11" s="60" t="s">
        <v>145</v>
      </c>
    </row>
    <row r="12" spans="1:2" ht="15.6" x14ac:dyDescent="0.3">
      <c r="B12" s="60" t="s">
        <v>146</v>
      </c>
    </row>
    <row r="13" spans="1:2" ht="15.6" x14ac:dyDescent="0.3">
      <c r="B13" s="60" t="s">
        <v>144</v>
      </c>
    </row>
    <row r="14" spans="1:2" ht="15.6" x14ac:dyDescent="0.3">
      <c r="B14" s="60" t="s">
        <v>133</v>
      </c>
    </row>
    <row r="15" spans="1:2" ht="15.6" x14ac:dyDescent="0.3">
      <c r="B15" s="60" t="s">
        <v>134</v>
      </c>
    </row>
    <row r="16" spans="1:2" ht="15.6" x14ac:dyDescent="0.3">
      <c r="B16" s="60" t="s">
        <v>135</v>
      </c>
    </row>
    <row r="17" spans="1:11" ht="15.6" x14ac:dyDescent="0.3">
      <c r="B17" s="60" t="s">
        <v>136</v>
      </c>
    </row>
    <row r="18" spans="1:11" ht="15.6" x14ac:dyDescent="0.3">
      <c r="B18" s="60"/>
    </row>
    <row r="19" spans="1:11" ht="21" x14ac:dyDescent="0.4">
      <c r="A19" t="s">
        <v>0</v>
      </c>
      <c r="B19" s="59" t="s">
        <v>195</v>
      </c>
      <c r="J19" s="62" t="s">
        <v>0</v>
      </c>
    </row>
    <row r="20" spans="1:11" ht="15.6" x14ac:dyDescent="0.3">
      <c r="A20" s="60"/>
      <c r="B20" s="60" t="s">
        <v>182</v>
      </c>
      <c r="J20" s="62"/>
      <c r="K20" s="62"/>
    </row>
    <row r="21" spans="1:11" ht="15.6" x14ac:dyDescent="0.3">
      <c r="A21" s="60"/>
      <c r="B21" s="60" t="s">
        <v>183</v>
      </c>
      <c r="K21" s="62" t="s">
        <v>185</v>
      </c>
    </row>
    <row r="22" spans="1:11" ht="15.6" x14ac:dyDescent="0.3">
      <c r="B22" s="60" t="s">
        <v>180</v>
      </c>
    </row>
    <row r="23" spans="1:11" ht="15.6" x14ac:dyDescent="0.3">
      <c r="B23" s="60" t="s">
        <v>184</v>
      </c>
    </row>
    <row r="24" spans="1:11" ht="15.6" x14ac:dyDescent="0.3">
      <c r="B24" s="60" t="s">
        <v>186</v>
      </c>
    </row>
    <row r="25" spans="1:11" ht="15.6" x14ac:dyDescent="0.3">
      <c r="B25" s="60" t="s">
        <v>191</v>
      </c>
    </row>
    <row r="26" spans="1:11" ht="15.6" x14ac:dyDescent="0.3">
      <c r="B26" s="60"/>
    </row>
    <row r="27" spans="1:11" ht="21" x14ac:dyDescent="0.4">
      <c r="B27" s="59" t="s">
        <v>192</v>
      </c>
    </row>
    <row r="28" spans="1:11" ht="15.6" x14ac:dyDescent="0.3">
      <c r="B28" s="60" t="s">
        <v>187</v>
      </c>
    </row>
    <row r="29" spans="1:11" x14ac:dyDescent="0.3">
      <c r="B29" s="77" t="s">
        <v>91</v>
      </c>
    </row>
    <row r="30" spans="1:11" x14ac:dyDescent="0.3">
      <c r="B30" s="77" t="s">
        <v>100</v>
      </c>
    </row>
    <row r="31" spans="1:11" ht="15.6" x14ac:dyDescent="0.3">
      <c r="B31" s="60" t="s">
        <v>188</v>
      </c>
    </row>
    <row r="32" spans="1:11" ht="15.6" x14ac:dyDescent="0.3">
      <c r="B32" s="60" t="s">
        <v>189</v>
      </c>
    </row>
    <row r="33" spans="2:2" ht="15.6" x14ac:dyDescent="0.3">
      <c r="B33" s="60"/>
    </row>
    <row r="34" spans="2:2" ht="21" x14ac:dyDescent="0.4">
      <c r="B34" s="59" t="s">
        <v>168</v>
      </c>
    </row>
    <row r="35" spans="2:2" ht="15.6" x14ac:dyDescent="0.3">
      <c r="B35" s="60" t="s">
        <v>169</v>
      </c>
    </row>
    <row r="36" spans="2:2" ht="15.6" x14ac:dyDescent="0.3">
      <c r="B36" s="60" t="s">
        <v>170</v>
      </c>
    </row>
    <row r="37" spans="2:2" ht="15.6" x14ac:dyDescent="0.3">
      <c r="B37" s="60" t="s">
        <v>171</v>
      </c>
    </row>
    <row r="38" spans="2:2" ht="15.6" x14ac:dyDescent="0.3">
      <c r="B38" s="60" t="s">
        <v>172</v>
      </c>
    </row>
    <row r="40" spans="2:2" ht="21" x14ac:dyDescent="0.4">
      <c r="B40" s="59" t="s">
        <v>139</v>
      </c>
    </row>
    <row r="41" spans="2:2" ht="15.6" x14ac:dyDescent="0.3">
      <c r="B41" s="61" t="s">
        <v>140</v>
      </c>
    </row>
    <row r="42" spans="2:2" ht="15.6" x14ac:dyDescent="0.3">
      <c r="B42" s="60" t="s">
        <v>141</v>
      </c>
    </row>
    <row r="43" spans="2:2" ht="15.6" x14ac:dyDescent="0.3">
      <c r="B43" s="60" t="s">
        <v>142</v>
      </c>
    </row>
    <row r="45" spans="2:2" ht="21" x14ac:dyDescent="0.4">
      <c r="B45" s="59" t="s">
        <v>206</v>
      </c>
    </row>
    <row r="46" spans="2:2" x14ac:dyDescent="0.3">
      <c r="B46" t="s">
        <v>209</v>
      </c>
    </row>
    <row r="47" spans="2:2" x14ac:dyDescent="0.3">
      <c r="B47" t="s">
        <v>210</v>
      </c>
    </row>
    <row r="48" spans="2:2" x14ac:dyDescent="0.3">
      <c r="B48" t="s">
        <v>207</v>
      </c>
    </row>
    <row r="49" spans="2:4" x14ac:dyDescent="0.3">
      <c r="B49" t="s">
        <v>208</v>
      </c>
    </row>
    <row r="51" spans="2:4" ht="21" x14ac:dyDescent="0.4">
      <c r="B51" s="59" t="s">
        <v>211</v>
      </c>
    </row>
    <row r="52" spans="2:4" x14ac:dyDescent="0.3">
      <c r="B52" t="s">
        <v>212</v>
      </c>
      <c r="D52" s="77" t="s">
        <v>213</v>
      </c>
    </row>
    <row r="53" spans="2:4" x14ac:dyDescent="0.3">
      <c r="D53" t="s">
        <v>214</v>
      </c>
    </row>
    <row r="55" spans="2:4" ht="21" x14ac:dyDescent="0.4">
      <c r="B55" s="59" t="s">
        <v>216</v>
      </c>
    </row>
    <row r="56" spans="2:4" x14ac:dyDescent="0.3">
      <c r="B56" s="78" t="s">
        <v>217</v>
      </c>
      <c r="C56" s="79"/>
      <c r="D56" s="79" t="s">
        <v>218</v>
      </c>
    </row>
    <row r="57" spans="2:4" x14ac:dyDescent="0.3">
      <c r="B57" s="80" t="s">
        <v>219</v>
      </c>
      <c r="C57" s="80"/>
      <c r="D57" s="80" t="s">
        <v>220</v>
      </c>
    </row>
    <row r="58" spans="2:4" x14ac:dyDescent="0.3">
      <c r="B58" t="s">
        <v>221</v>
      </c>
      <c r="D58" t="s">
        <v>236</v>
      </c>
    </row>
  </sheetData>
  <hyperlinks>
    <hyperlink ref="B29" location="'Fördelning Bio- &amp; trä-bränslen'!A1" display="Fördelningsnyckel för klimatberäkning av inköpta Bio- och träbaserade bränslen" xr:uid="{7F09F7A4-1D26-4F5F-B8A8-60EBB10EE61F}"/>
    <hyperlink ref="B30" location="'Fördelningsnyckel Fossilbränsle'!A1" display="Fördelningsnyckel för klimatberäkning av inköpta fossila bränslen inklusive torv för förbränning" xr:uid="{7BD81F2D-BEFC-43DC-954E-805E145A6EC9}"/>
    <hyperlink ref="D52" r:id="rId1" xr:uid="{868E4044-DDE6-4C7B-BDE5-22FE1092033A}"/>
  </hyperlinks>
  <pageMargins left="0.70866141732283472" right="0.70866141732283472" top="0.74803149606299213" bottom="0.74803149606299213" header="0.31496062992125984" footer="0.31496062992125984"/>
  <pageSetup paperSize="9" pageOrder="overThenDown" orientation="landscape" verticalDpi="0" r:id="rId2"/>
  <headerFooter>
    <oddHeader>&amp;LUpphandlingsmyndigheten&amp;RMiljöspendanalys fördelningsnyckel  värmebränslen, Process-LCA-metod</oddHeader>
    <oddFooter>&amp;F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0AC-B938-41FB-A262-CB782A4E7559}">
  <dimension ref="A6:R35"/>
  <sheetViews>
    <sheetView topLeftCell="B1" zoomScale="80" zoomScaleNormal="80" workbookViewId="0">
      <selection activeCell="D2" sqref="D2"/>
    </sheetView>
  </sheetViews>
  <sheetFormatPr defaultRowHeight="14.4" x14ac:dyDescent="0.3"/>
  <cols>
    <col min="1" max="1" width="1.21875" customWidth="1"/>
    <col min="2" max="2" width="15.21875" customWidth="1"/>
    <col min="3" max="3" width="21.33203125" customWidth="1"/>
    <col min="4" max="4" width="14.77734375" customWidth="1"/>
    <col min="5" max="5" width="15.77734375" customWidth="1"/>
    <col min="6" max="6" width="89.6640625" bestFit="1" customWidth="1"/>
    <col min="7" max="7" width="20.33203125" customWidth="1"/>
    <col min="8" max="8" width="14.88671875" customWidth="1"/>
    <col min="9" max="9" width="36.109375" customWidth="1"/>
    <col min="10" max="10" width="4.21875" customWidth="1"/>
    <col min="11" max="11" width="26.5546875" customWidth="1"/>
    <col min="12" max="12" width="4.21875" customWidth="1"/>
    <col min="13" max="13" width="49.33203125" bestFit="1" customWidth="1"/>
    <col min="14" max="14" width="4.109375" customWidth="1"/>
    <col min="15" max="15" width="66.88671875" bestFit="1" customWidth="1"/>
  </cols>
  <sheetData>
    <row r="6" spans="1:18" s="15" customFormat="1" ht="23.4" x14ac:dyDescent="0.45">
      <c r="A6" s="16" t="s">
        <v>91</v>
      </c>
      <c r="B6" s="17"/>
      <c r="C6" s="17"/>
    </row>
    <row r="7" spans="1:18" s="15" customFormat="1" ht="18" x14ac:dyDescent="0.35">
      <c r="A7" s="24" t="s">
        <v>94</v>
      </c>
      <c r="B7" s="23"/>
      <c r="C7" s="23"/>
      <c r="D7" s="23"/>
      <c r="E7" s="23"/>
    </row>
    <row r="8" spans="1:18" s="15" customFormat="1" ht="18.600000000000001" thickBot="1" x14ac:dyDescent="0.4">
      <c r="A8" s="86" t="s">
        <v>215</v>
      </c>
      <c r="B8" s="87"/>
      <c r="C8" s="87"/>
      <c r="D8" s="87"/>
      <c r="E8" s="88"/>
      <c r="F8" s="81" t="s">
        <v>222</v>
      </c>
      <c r="I8" s="15" t="s">
        <v>0</v>
      </c>
    </row>
    <row r="9" spans="1:18" s="15" customFormat="1" ht="18.600000000000001" thickBot="1" x14ac:dyDescent="0.4">
      <c r="B9" s="27" t="s">
        <v>27</v>
      </c>
      <c r="C9" s="27" t="s">
        <v>90</v>
      </c>
      <c r="D9" s="27"/>
      <c r="E9" s="27"/>
      <c r="F9" s="19" t="s">
        <v>65</v>
      </c>
      <c r="I9" s="9" t="s">
        <v>62</v>
      </c>
      <c r="J9" s="35"/>
      <c r="K9" s="35"/>
      <c r="L9" s="35"/>
      <c r="M9" s="35"/>
      <c r="N9" s="36"/>
      <c r="O9" s="36"/>
    </row>
    <row r="10" spans="1:18" s="15" customFormat="1" ht="43.8" thickBot="1" x14ac:dyDescent="0.35">
      <c r="A10" s="18"/>
      <c r="B10" s="41"/>
      <c r="C10" s="17"/>
      <c r="D10" s="22"/>
      <c r="F10" s="21" t="s">
        <v>66</v>
      </c>
      <c r="I10" s="82" t="s">
        <v>223</v>
      </c>
      <c r="J10" s="10"/>
      <c r="K10" s="82" t="s">
        <v>224</v>
      </c>
      <c r="L10" s="10"/>
      <c r="M10" s="11"/>
      <c r="N10" s="36"/>
      <c r="O10" s="12" t="s">
        <v>230</v>
      </c>
    </row>
    <row r="11" spans="1:18" s="15" customFormat="1" ht="15" thickBot="1" x14ac:dyDescent="0.35">
      <c r="F11" s="2" t="s">
        <v>67</v>
      </c>
      <c r="I11" s="10"/>
      <c r="J11" s="10"/>
      <c r="K11" s="10"/>
      <c r="L11" s="10"/>
      <c r="M11" s="11" t="s">
        <v>60</v>
      </c>
      <c r="N11" s="36"/>
      <c r="O11" s="11" t="s">
        <v>70</v>
      </c>
    </row>
    <row r="12" spans="1:18" s="5" customFormat="1" ht="16.2" thickBot="1" x14ac:dyDescent="0.35">
      <c r="D12" s="5" t="s">
        <v>0</v>
      </c>
      <c r="E12" s="6"/>
      <c r="F12" s="7"/>
      <c r="I12" s="10"/>
      <c r="J12" s="10"/>
      <c r="K12" s="83" t="s">
        <v>167</v>
      </c>
      <c r="L12" s="10"/>
      <c r="M12" s="1">
        <f>SUM(M29)</f>
        <v>0</v>
      </c>
      <c r="N12" s="36"/>
      <c r="O12" s="45">
        <f>SUM(O29)</f>
        <v>0</v>
      </c>
    </row>
    <row r="13" spans="1:18" s="5" customFormat="1" x14ac:dyDescent="0.3">
      <c r="E13" s="6"/>
      <c r="F13" s="7"/>
      <c r="H13" s="5" t="s">
        <v>0</v>
      </c>
      <c r="I13" s="10"/>
      <c r="J13" s="10"/>
      <c r="K13" s="84"/>
      <c r="L13" s="10"/>
      <c r="M13" s="10" t="s">
        <v>0</v>
      </c>
      <c r="N13" s="36"/>
      <c r="O13" s="10" t="s">
        <v>61</v>
      </c>
    </row>
    <row r="14" spans="1:18" s="5" customFormat="1" ht="15" thickBot="1" x14ac:dyDescent="0.35">
      <c r="E14" s="6"/>
      <c r="F14" s="7"/>
      <c r="I14" s="10" t="s">
        <v>71</v>
      </c>
      <c r="J14" s="10"/>
      <c r="K14" s="84"/>
      <c r="L14" s="10"/>
      <c r="M14" s="10" t="s">
        <v>63</v>
      </c>
      <c r="N14" s="36"/>
      <c r="O14" s="36"/>
    </row>
    <row r="15" spans="1:18" s="5" customFormat="1" ht="15" thickBot="1" x14ac:dyDescent="0.35">
      <c r="E15" s="6"/>
      <c r="F15" s="7"/>
      <c r="I15" s="14">
        <f>SUM(1-I29)</f>
        <v>1</v>
      </c>
      <c r="J15" s="10"/>
      <c r="K15" s="84"/>
      <c r="L15" s="10"/>
      <c r="M15" s="13">
        <f>SUM($B$10-$M$29)</f>
        <v>0</v>
      </c>
      <c r="N15" s="36"/>
      <c r="O15" s="36"/>
    </row>
    <row r="16" spans="1:18" ht="63" thickBot="1" x14ac:dyDescent="0.35">
      <c r="A16" s="25"/>
      <c r="B16" s="33" t="s">
        <v>57</v>
      </c>
      <c r="C16" s="33" t="s">
        <v>58</v>
      </c>
      <c r="D16" s="33" t="s">
        <v>16</v>
      </c>
      <c r="E16" s="33" t="s">
        <v>17</v>
      </c>
      <c r="F16" s="33" t="s">
        <v>55</v>
      </c>
      <c r="G16" s="33" t="s">
        <v>69</v>
      </c>
      <c r="H16" s="33" t="s">
        <v>56</v>
      </c>
      <c r="I16" s="34" t="s">
        <v>234</v>
      </c>
      <c r="J16" s="37"/>
      <c r="K16" s="85"/>
      <c r="L16" s="37"/>
      <c r="M16" s="38" t="s">
        <v>226</v>
      </c>
      <c r="N16" s="38"/>
      <c r="O16" s="38" t="s">
        <v>227</v>
      </c>
      <c r="R16" t="s">
        <v>0</v>
      </c>
    </row>
    <row r="17" spans="1:16" ht="16.2" thickTop="1" x14ac:dyDescent="0.3">
      <c r="A17" s="25"/>
      <c r="B17" s="25"/>
      <c r="C17" s="26"/>
      <c r="D17" s="27" t="s">
        <v>27</v>
      </c>
      <c r="E17" s="27" t="s">
        <v>27</v>
      </c>
      <c r="F17" s="27" t="s">
        <v>90</v>
      </c>
      <c r="G17" s="26">
        <v>0.10338194870200908</v>
      </c>
      <c r="H17" s="26" t="s">
        <v>83</v>
      </c>
      <c r="I17" s="48"/>
      <c r="J17" s="49"/>
      <c r="K17" s="49"/>
      <c r="L17" s="49"/>
      <c r="M17" s="50"/>
      <c r="N17" s="49"/>
      <c r="O17" s="51"/>
    </row>
    <row r="18" spans="1:16" x14ac:dyDescent="0.3">
      <c r="A18" s="25"/>
      <c r="B18" s="28"/>
      <c r="C18" s="28"/>
      <c r="D18" s="30" t="s">
        <v>28</v>
      </c>
      <c r="E18" s="30" t="s">
        <v>28</v>
      </c>
      <c r="F18" s="30" t="s">
        <v>33</v>
      </c>
      <c r="G18" s="49"/>
      <c r="H18" s="49"/>
      <c r="I18" s="25"/>
      <c r="J18" s="25"/>
      <c r="K18" s="25"/>
      <c r="L18" s="25"/>
      <c r="M18" s="25"/>
      <c r="N18" s="25"/>
      <c r="O18" s="39"/>
    </row>
    <row r="19" spans="1:16" ht="15.6" x14ac:dyDescent="0.3">
      <c r="A19" s="25"/>
      <c r="B19" s="30"/>
      <c r="C19" s="30"/>
      <c r="D19" s="30" t="s">
        <v>28</v>
      </c>
      <c r="E19" s="30" t="s">
        <v>83</v>
      </c>
      <c r="F19" s="30" t="s">
        <v>88</v>
      </c>
      <c r="G19" s="31">
        <v>0.10338194870200908</v>
      </c>
      <c r="H19" s="32" t="s">
        <v>59</v>
      </c>
      <c r="I19" s="42"/>
      <c r="J19" s="25"/>
      <c r="K19" s="72">
        <v>1</v>
      </c>
      <c r="L19" s="25"/>
      <c r="M19" s="58">
        <f t="shared" ref="M19:M27" si="0">SUM(($B$10/K19)*I19)</f>
        <v>0</v>
      </c>
      <c r="N19" s="25"/>
      <c r="O19" s="46">
        <f>SUM(M19*G19)</f>
        <v>0</v>
      </c>
    </row>
    <row r="20" spans="1:16" ht="15.6" x14ac:dyDescent="0.3">
      <c r="A20" s="25"/>
      <c r="B20" s="30"/>
      <c r="C20" s="30" t="s">
        <v>0</v>
      </c>
      <c r="D20" s="30" t="s">
        <v>28</v>
      </c>
      <c r="E20" s="30" t="s">
        <v>84</v>
      </c>
      <c r="F20" s="30" t="s">
        <v>87</v>
      </c>
      <c r="G20" s="31">
        <v>5.3632316016179016E-2</v>
      </c>
      <c r="H20" s="32" t="s">
        <v>59</v>
      </c>
      <c r="I20" s="42"/>
      <c r="J20" s="25"/>
      <c r="K20" s="72">
        <v>1</v>
      </c>
      <c r="L20" s="25"/>
      <c r="M20" s="58">
        <f t="shared" si="0"/>
        <v>0</v>
      </c>
      <c r="N20" s="25"/>
      <c r="O20" s="44">
        <f t="shared" ref="O20:O24" si="1">SUM(M20*G20)</f>
        <v>0</v>
      </c>
    </row>
    <row r="21" spans="1:16" ht="15.6" x14ac:dyDescent="0.3">
      <c r="A21" s="25"/>
      <c r="B21" s="30"/>
      <c r="C21" s="30" t="s">
        <v>0</v>
      </c>
      <c r="D21" s="29" t="s">
        <v>31</v>
      </c>
      <c r="E21" s="29" t="s">
        <v>31</v>
      </c>
      <c r="F21" s="30" t="s">
        <v>32</v>
      </c>
      <c r="G21" s="31">
        <v>5.3632316016179016E-2</v>
      </c>
      <c r="H21" s="30" t="s">
        <v>84</v>
      </c>
      <c r="I21" s="42"/>
      <c r="J21" s="25"/>
      <c r="K21" s="72">
        <v>1</v>
      </c>
      <c r="L21" s="25"/>
      <c r="M21" s="58">
        <f t="shared" si="0"/>
        <v>0</v>
      </c>
      <c r="N21" s="25"/>
      <c r="O21" s="44">
        <f t="shared" si="1"/>
        <v>0</v>
      </c>
      <c r="P21" t="s">
        <v>0</v>
      </c>
    </row>
    <row r="22" spans="1:16" ht="15.6" x14ac:dyDescent="0.3">
      <c r="A22" s="25"/>
      <c r="B22" s="30"/>
      <c r="C22" s="30"/>
      <c r="D22" s="29" t="s">
        <v>29</v>
      </c>
      <c r="E22" s="29" t="s">
        <v>29</v>
      </c>
      <c r="F22" s="30" t="s">
        <v>30</v>
      </c>
      <c r="G22" s="31">
        <v>0.10338194870200908</v>
      </c>
      <c r="H22" s="30" t="s">
        <v>83</v>
      </c>
      <c r="I22" s="42"/>
      <c r="J22" s="25"/>
      <c r="K22" s="72">
        <v>1</v>
      </c>
      <c r="L22" s="25"/>
      <c r="M22" s="58">
        <f t="shared" si="0"/>
        <v>0</v>
      </c>
      <c r="N22" s="25"/>
      <c r="O22" s="44">
        <f t="shared" si="1"/>
        <v>0</v>
      </c>
    </row>
    <row r="23" spans="1:16" ht="15.6" x14ac:dyDescent="0.3">
      <c r="A23" s="25"/>
      <c r="B23" s="30"/>
      <c r="C23" s="30"/>
      <c r="D23" s="30" t="s">
        <v>92</v>
      </c>
      <c r="E23" s="29" t="s">
        <v>92</v>
      </c>
      <c r="F23" s="30" t="s">
        <v>93</v>
      </c>
      <c r="G23" s="31">
        <v>1.4458324435902913E-2</v>
      </c>
      <c r="H23" s="32" t="s">
        <v>59</v>
      </c>
      <c r="I23" s="42"/>
      <c r="J23" s="25"/>
      <c r="K23" s="72">
        <v>1</v>
      </c>
      <c r="L23" s="25"/>
      <c r="M23" s="58">
        <f t="shared" si="0"/>
        <v>0</v>
      </c>
      <c r="N23" s="25"/>
      <c r="O23" s="44">
        <f t="shared" si="1"/>
        <v>0</v>
      </c>
    </row>
    <row r="24" spans="1:16" ht="15.6" x14ac:dyDescent="0.3">
      <c r="A24" s="25"/>
      <c r="B24" s="30"/>
      <c r="C24" s="30"/>
      <c r="D24" s="30" t="s">
        <v>28</v>
      </c>
      <c r="E24" s="29"/>
      <c r="F24" s="8" t="s">
        <v>89</v>
      </c>
      <c r="G24" s="8"/>
      <c r="H24" s="55" t="s">
        <v>80</v>
      </c>
      <c r="I24" s="42"/>
      <c r="J24" s="25"/>
      <c r="K24" s="72">
        <v>1</v>
      </c>
      <c r="L24" s="25"/>
      <c r="M24" s="58">
        <f t="shared" si="0"/>
        <v>0</v>
      </c>
      <c r="N24" s="25"/>
      <c r="O24" s="44">
        <f t="shared" si="1"/>
        <v>0</v>
      </c>
    </row>
    <row r="25" spans="1:16" ht="15.6" x14ac:dyDescent="0.3">
      <c r="A25" s="25"/>
      <c r="B25" s="30"/>
      <c r="C25" s="30"/>
      <c r="D25" s="30" t="s">
        <v>28</v>
      </c>
      <c r="E25" s="29"/>
      <c r="F25" s="8" t="s">
        <v>89</v>
      </c>
      <c r="G25" s="8"/>
      <c r="H25" s="55" t="s">
        <v>80</v>
      </c>
      <c r="I25" s="42"/>
      <c r="J25" s="25"/>
      <c r="K25" s="72">
        <v>1</v>
      </c>
      <c r="L25" s="25"/>
      <c r="M25" s="58">
        <f t="shared" si="0"/>
        <v>0</v>
      </c>
      <c r="N25" s="25"/>
      <c r="O25" s="44">
        <f t="shared" ref="O25:O26" si="2">SUM(M25*G25)</f>
        <v>0</v>
      </c>
    </row>
    <row r="26" spans="1:16" ht="15.6" x14ac:dyDescent="0.3">
      <c r="A26" s="25"/>
      <c r="B26" s="30"/>
      <c r="C26" s="30"/>
      <c r="D26" s="30" t="s">
        <v>28</v>
      </c>
      <c r="E26" s="29"/>
      <c r="F26" s="8" t="s">
        <v>89</v>
      </c>
      <c r="G26" s="8"/>
      <c r="H26" s="55" t="s">
        <v>80</v>
      </c>
      <c r="I26" s="42"/>
      <c r="J26" s="25"/>
      <c r="K26" s="72">
        <v>1</v>
      </c>
      <c r="L26" s="25"/>
      <c r="M26" s="58">
        <f t="shared" si="0"/>
        <v>0</v>
      </c>
      <c r="N26" s="25"/>
      <c r="O26" s="44">
        <f t="shared" si="2"/>
        <v>0</v>
      </c>
    </row>
    <row r="27" spans="1:16" ht="15.6" x14ac:dyDescent="0.3">
      <c r="A27" s="25"/>
      <c r="B27" s="30"/>
      <c r="C27" s="30"/>
      <c r="D27" s="30" t="s">
        <v>28</v>
      </c>
      <c r="E27" s="29"/>
      <c r="F27" s="8" t="s">
        <v>89</v>
      </c>
      <c r="G27" s="8"/>
      <c r="H27" s="55" t="s">
        <v>80</v>
      </c>
      <c r="I27" s="42"/>
      <c r="J27" s="25"/>
      <c r="K27" s="72">
        <v>1</v>
      </c>
      <c r="L27" s="25"/>
      <c r="M27" s="58">
        <f t="shared" si="0"/>
        <v>0</v>
      </c>
      <c r="N27" s="25"/>
      <c r="O27" s="44">
        <f t="shared" ref="O27" si="3">SUM(M27*G27)</f>
        <v>0</v>
      </c>
    </row>
    <row r="28" spans="1:16" x14ac:dyDescent="0.3">
      <c r="A28" s="25"/>
      <c r="B28" s="25"/>
      <c r="C28" s="25"/>
      <c r="D28" s="25"/>
      <c r="E28" s="25"/>
      <c r="F28" s="25"/>
      <c r="G28" s="25"/>
      <c r="H28" s="25"/>
      <c r="I28" s="43"/>
      <c r="J28" s="25"/>
      <c r="K28" s="25"/>
      <c r="L28" s="25"/>
      <c r="M28" s="25"/>
      <c r="N28" s="25"/>
      <c r="O28" s="25"/>
    </row>
    <row r="29" spans="1:16" x14ac:dyDescent="0.3">
      <c r="A29" s="25"/>
      <c r="B29" s="25"/>
      <c r="C29" s="25"/>
      <c r="D29" s="25"/>
      <c r="E29" s="25"/>
      <c r="F29" s="25"/>
      <c r="G29" s="25"/>
      <c r="H29" s="25"/>
      <c r="I29" s="47">
        <f>SUM((I19:I27))</f>
        <v>0</v>
      </c>
      <c r="J29" s="25"/>
      <c r="K29" s="25"/>
      <c r="L29" s="25"/>
      <c r="M29" s="3">
        <f>SUM(M19:M27)</f>
        <v>0</v>
      </c>
      <c r="N29" s="25"/>
      <c r="O29" s="3">
        <f>SUM(O19:O27)</f>
        <v>0</v>
      </c>
    </row>
    <row r="30" spans="1:16" x14ac:dyDescent="0.3">
      <c r="A30" s="25"/>
      <c r="B30" s="49"/>
      <c r="C30" s="49"/>
      <c r="D30" s="49" t="s">
        <v>0</v>
      </c>
      <c r="E30" s="49"/>
      <c r="F30" s="25"/>
      <c r="G30" s="56"/>
      <c r="H30" s="25"/>
      <c r="I30" s="40" t="s">
        <v>64</v>
      </c>
      <c r="J30" s="25" t="s">
        <v>0</v>
      </c>
      <c r="K30" s="25"/>
      <c r="L30" s="25"/>
      <c r="M30" s="40" t="s">
        <v>64</v>
      </c>
      <c r="N30" s="25"/>
      <c r="O30" s="40" t="s">
        <v>64</v>
      </c>
    </row>
    <row r="31" spans="1:16" x14ac:dyDescent="0.3">
      <c r="B31" s="52"/>
      <c r="C31" s="52"/>
      <c r="D31" s="52" t="s">
        <v>0</v>
      </c>
      <c r="E31" s="4" t="s">
        <v>0</v>
      </c>
      <c r="F31" t="s">
        <v>0</v>
      </c>
      <c r="G31" t="s">
        <v>0</v>
      </c>
    </row>
    <row r="32" spans="1:16" x14ac:dyDescent="0.3">
      <c r="B32" s="52"/>
      <c r="C32" s="52"/>
      <c r="D32" s="52" t="s">
        <v>0</v>
      </c>
      <c r="E32" s="4"/>
      <c r="F32" t="s">
        <v>0</v>
      </c>
      <c r="G32" t="s">
        <v>0</v>
      </c>
    </row>
    <row r="33" spans="2:11" x14ac:dyDescent="0.3">
      <c r="B33" s="52"/>
      <c r="C33" s="52"/>
      <c r="D33" s="52" t="s">
        <v>0</v>
      </c>
      <c r="E33" s="4"/>
      <c r="F33" t="s">
        <v>0</v>
      </c>
      <c r="G33" t="s">
        <v>0</v>
      </c>
    </row>
    <row r="34" spans="2:11" x14ac:dyDescent="0.3">
      <c r="B34" s="53"/>
      <c r="C34" s="53"/>
      <c r="D34" s="54"/>
      <c r="E34" s="4"/>
      <c r="K34" t="s">
        <v>0</v>
      </c>
    </row>
    <row r="35" spans="2:11" x14ac:dyDescent="0.3">
      <c r="B35" s="52"/>
      <c r="C35" s="52"/>
      <c r="D35" s="52"/>
      <c r="E35" s="4"/>
    </row>
  </sheetData>
  <mergeCells count="2">
    <mergeCell ref="A8:E8"/>
    <mergeCell ref="K12:K16"/>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bio &amp; träbränsle för värme 
Process-LCA-metod</oddHead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57D3-950E-4879-A4E9-03672607F468}">
  <dimension ref="A6:R34"/>
  <sheetViews>
    <sheetView zoomScale="80" zoomScaleNormal="80" workbookViewId="0">
      <selection activeCell="D2" sqref="D2"/>
    </sheetView>
  </sheetViews>
  <sheetFormatPr defaultRowHeight="14.4" x14ac:dyDescent="0.3"/>
  <cols>
    <col min="1" max="1" width="1.21875" customWidth="1"/>
    <col min="2" max="2" width="15.21875" customWidth="1"/>
    <col min="3" max="3" width="21.33203125" customWidth="1"/>
    <col min="4" max="4" width="14.77734375" customWidth="1"/>
    <col min="5" max="5" width="15.77734375" customWidth="1"/>
    <col min="6" max="6" width="89.6640625" bestFit="1" customWidth="1"/>
    <col min="7" max="7" width="20.33203125" customWidth="1"/>
    <col min="8" max="8" width="14.88671875" customWidth="1"/>
    <col min="9" max="9" width="36.109375" customWidth="1"/>
    <col min="10" max="10" width="4.21875" customWidth="1"/>
    <col min="11" max="11" width="25" customWidth="1"/>
    <col min="12" max="12" width="4.21875" customWidth="1"/>
    <col min="13" max="13" width="49.33203125" bestFit="1" customWidth="1"/>
    <col min="14" max="14" width="4.109375" customWidth="1"/>
    <col min="15" max="15" width="66.88671875" bestFit="1" customWidth="1"/>
  </cols>
  <sheetData>
    <row r="6" spans="1:18" s="15" customFormat="1" ht="23.4" x14ac:dyDescent="0.45">
      <c r="A6" s="16" t="s">
        <v>100</v>
      </c>
      <c r="B6" s="17"/>
      <c r="C6" s="17"/>
    </row>
    <row r="7" spans="1:18" s="15" customFormat="1" ht="18" x14ac:dyDescent="0.35">
      <c r="A7" s="24" t="s">
        <v>99</v>
      </c>
      <c r="B7" s="23"/>
      <c r="C7" s="23"/>
      <c r="D7" s="23"/>
      <c r="E7" s="23"/>
    </row>
    <row r="8" spans="1:18" s="15" customFormat="1" ht="18.600000000000001" thickBot="1" x14ac:dyDescent="0.4">
      <c r="A8" s="86" t="s">
        <v>215</v>
      </c>
      <c r="B8" s="87"/>
      <c r="C8" s="87"/>
      <c r="D8" s="87"/>
      <c r="E8" s="88"/>
      <c r="F8" s="81" t="s">
        <v>222</v>
      </c>
      <c r="I8" s="15" t="s">
        <v>0</v>
      </c>
    </row>
    <row r="9" spans="1:18" s="15" customFormat="1" ht="18.600000000000001" thickBot="1" x14ac:dyDescent="0.4">
      <c r="B9" s="27" t="s">
        <v>34</v>
      </c>
      <c r="C9" s="27" t="s">
        <v>35</v>
      </c>
      <c r="D9" s="27"/>
      <c r="E9" s="27"/>
      <c r="F9" s="19" t="s">
        <v>65</v>
      </c>
      <c r="I9" s="9" t="s">
        <v>62</v>
      </c>
      <c r="J9" s="35"/>
      <c r="K9" s="35"/>
      <c r="L9" s="35"/>
      <c r="M9" s="35"/>
      <c r="N9" s="36"/>
      <c r="O9" s="36"/>
    </row>
    <row r="10" spans="1:18" s="15" customFormat="1" ht="43.8" thickBot="1" x14ac:dyDescent="0.35">
      <c r="A10" s="18"/>
      <c r="B10" s="41"/>
      <c r="C10" s="17"/>
      <c r="D10" s="22"/>
      <c r="F10" s="21" t="s">
        <v>66</v>
      </c>
      <c r="I10" s="82" t="s">
        <v>223</v>
      </c>
      <c r="J10" s="10"/>
      <c r="K10" s="82" t="s">
        <v>224</v>
      </c>
      <c r="L10" s="10"/>
      <c r="M10" s="11"/>
      <c r="N10" s="36"/>
      <c r="O10" s="12" t="s">
        <v>231</v>
      </c>
    </row>
    <row r="11" spans="1:18" s="15" customFormat="1" ht="15" thickBot="1" x14ac:dyDescent="0.35">
      <c r="F11" s="2" t="s">
        <v>67</v>
      </c>
      <c r="I11" s="10"/>
      <c r="J11" s="10"/>
      <c r="K11" s="10"/>
      <c r="L11" s="10"/>
      <c r="M11" s="11" t="s">
        <v>60</v>
      </c>
      <c r="N11" s="36"/>
      <c r="O11" s="11" t="s">
        <v>70</v>
      </c>
    </row>
    <row r="12" spans="1:18" s="5" customFormat="1" ht="16.2" thickBot="1" x14ac:dyDescent="0.35">
      <c r="D12" s="5" t="s">
        <v>0</v>
      </c>
      <c r="E12" s="6"/>
      <c r="F12" s="7"/>
      <c r="I12" s="10"/>
      <c r="J12" s="10"/>
      <c r="K12" s="83" t="s">
        <v>167</v>
      </c>
      <c r="L12" s="10"/>
      <c r="M12" s="1">
        <f>SUM(M28)</f>
        <v>0</v>
      </c>
      <c r="N12" s="36"/>
      <c r="O12" s="45">
        <f>SUM(O28)</f>
        <v>0</v>
      </c>
    </row>
    <row r="13" spans="1:18" s="5" customFormat="1" x14ac:dyDescent="0.3">
      <c r="D13" s="5" t="s">
        <v>0</v>
      </c>
      <c r="E13" s="6"/>
      <c r="F13" s="7"/>
      <c r="H13" s="5" t="s">
        <v>0</v>
      </c>
      <c r="I13" s="10"/>
      <c r="J13" s="10"/>
      <c r="K13" s="84"/>
      <c r="L13" s="10"/>
      <c r="M13" s="10" t="s">
        <v>0</v>
      </c>
      <c r="N13" s="36"/>
      <c r="O13" s="10" t="s">
        <v>61</v>
      </c>
    </row>
    <row r="14" spans="1:18" s="5" customFormat="1" ht="15" thickBot="1" x14ac:dyDescent="0.35">
      <c r="D14" s="5" t="s">
        <v>0</v>
      </c>
      <c r="E14" s="6"/>
      <c r="F14" s="7"/>
      <c r="I14" s="10" t="s">
        <v>71</v>
      </c>
      <c r="J14" s="10"/>
      <c r="K14" s="84"/>
      <c r="L14" s="10"/>
      <c r="M14" s="10" t="s">
        <v>63</v>
      </c>
      <c r="N14" s="36"/>
      <c r="O14" s="36"/>
    </row>
    <row r="15" spans="1:18" s="5" customFormat="1" ht="15" thickBot="1" x14ac:dyDescent="0.35">
      <c r="E15" s="6"/>
      <c r="F15" s="7"/>
      <c r="I15" s="14">
        <f>SUM(1-I28)</f>
        <v>1</v>
      </c>
      <c r="J15" s="10"/>
      <c r="K15" s="84"/>
      <c r="L15" s="10"/>
      <c r="M15" s="13">
        <f>SUM($B$10-$M$28)</f>
        <v>0</v>
      </c>
      <c r="N15" s="36"/>
      <c r="O15" s="36"/>
    </row>
    <row r="16" spans="1:18" ht="78.599999999999994" thickBot="1" x14ac:dyDescent="0.35">
      <c r="A16" s="25"/>
      <c r="B16" s="33" t="s">
        <v>57</v>
      </c>
      <c r="C16" s="33" t="s">
        <v>58</v>
      </c>
      <c r="D16" s="33" t="s">
        <v>16</v>
      </c>
      <c r="E16" s="33" t="s">
        <v>17</v>
      </c>
      <c r="F16" s="33" t="s">
        <v>55</v>
      </c>
      <c r="G16" s="33" t="s">
        <v>69</v>
      </c>
      <c r="H16" s="33" t="s">
        <v>56</v>
      </c>
      <c r="I16" s="34" t="s">
        <v>235</v>
      </c>
      <c r="J16" s="37"/>
      <c r="K16" s="85"/>
      <c r="L16" s="37"/>
      <c r="M16" s="38" t="s">
        <v>226</v>
      </c>
      <c r="N16" s="38"/>
      <c r="O16" s="38" t="s">
        <v>227</v>
      </c>
      <c r="R16" t="s">
        <v>0</v>
      </c>
    </row>
    <row r="17" spans="1:16" ht="16.2" thickTop="1" x14ac:dyDescent="0.3">
      <c r="A17" s="25"/>
      <c r="B17" s="25"/>
      <c r="C17" s="26"/>
      <c r="D17" s="27" t="s">
        <v>34</v>
      </c>
      <c r="E17" s="27" t="s">
        <v>34</v>
      </c>
      <c r="F17" s="27" t="s">
        <v>35</v>
      </c>
      <c r="G17" s="26">
        <v>0.67806098958507266</v>
      </c>
      <c r="H17" s="26" t="s">
        <v>36</v>
      </c>
      <c r="I17" s="48"/>
      <c r="J17" s="49"/>
      <c r="K17" s="49"/>
      <c r="L17" s="49"/>
      <c r="M17" s="50"/>
      <c r="N17" s="49"/>
      <c r="O17" s="51"/>
    </row>
    <row r="18" spans="1:16" x14ac:dyDescent="0.3">
      <c r="A18" s="25"/>
      <c r="B18" s="28"/>
      <c r="C18" s="28"/>
      <c r="D18" s="30" t="s">
        <v>37</v>
      </c>
      <c r="E18" s="30" t="s">
        <v>37</v>
      </c>
      <c r="F18" s="30" t="s">
        <v>38</v>
      </c>
      <c r="G18" s="49"/>
      <c r="H18" s="49"/>
      <c r="I18" s="25"/>
      <c r="J18" s="25"/>
      <c r="K18" s="25"/>
      <c r="L18" s="25"/>
      <c r="M18" s="25"/>
      <c r="N18" s="25"/>
      <c r="O18" s="39"/>
    </row>
    <row r="19" spans="1:16" ht="15.6" x14ac:dyDescent="0.3">
      <c r="A19" s="25"/>
      <c r="B19" s="30">
        <v>15101701</v>
      </c>
      <c r="C19" s="30" t="s">
        <v>44</v>
      </c>
      <c r="D19" s="30" t="s">
        <v>36</v>
      </c>
      <c r="E19" s="30" t="s">
        <v>36</v>
      </c>
      <c r="F19" s="30" t="s">
        <v>45</v>
      </c>
      <c r="G19" s="31">
        <v>0.67806098958507266</v>
      </c>
      <c r="H19" s="32" t="s">
        <v>59</v>
      </c>
      <c r="I19" s="42"/>
      <c r="J19" s="25"/>
      <c r="K19" s="72">
        <v>1</v>
      </c>
      <c r="L19" s="25"/>
      <c r="M19" s="58">
        <f>SUM(($B$10/K19)*I19)</f>
        <v>0</v>
      </c>
      <c r="N19" s="25"/>
      <c r="O19" s="46">
        <f>SUM(M19*G19)</f>
        <v>0</v>
      </c>
    </row>
    <row r="20" spans="1:16" ht="15.6" x14ac:dyDescent="0.3">
      <c r="A20" s="25"/>
      <c r="B20" s="30">
        <v>11121703</v>
      </c>
      <c r="C20" s="30" t="s">
        <v>40</v>
      </c>
      <c r="D20" s="30" t="s">
        <v>41</v>
      </c>
      <c r="E20" s="30" t="s">
        <v>41</v>
      </c>
      <c r="F20" s="30" t="s">
        <v>95</v>
      </c>
      <c r="G20" s="31">
        <v>0.29951881145953463</v>
      </c>
      <c r="H20" s="32" t="s">
        <v>59</v>
      </c>
      <c r="I20" s="42"/>
      <c r="J20" s="25"/>
      <c r="K20" s="72">
        <v>1</v>
      </c>
      <c r="L20" s="25"/>
      <c r="M20" s="58">
        <f t="shared" ref="M20:M26" si="0">SUM(($B$10/K20)*I20)</f>
        <v>0</v>
      </c>
      <c r="N20" s="25"/>
      <c r="O20" s="44">
        <f t="shared" ref="O20:O24" si="1">SUM(M20*G20)</f>
        <v>0</v>
      </c>
    </row>
    <row r="21" spans="1:16" ht="15.6" x14ac:dyDescent="0.3">
      <c r="A21" s="25"/>
      <c r="B21" s="30">
        <v>15111500</v>
      </c>
      <c r="C21" s="30" t="s">
        <v>42</v>
      </c>
      <c r="D21" s="29" t="s">
        <v>43</v>
      </c>
      <c r="E21" s="29" t="s">
        <v>96</v>
      </c>
      <c r="F21" s="30" t="s">
        <v>97</v>
      </c>
      <c r="G21" s="31">
        <v>6.3073809007445969E-2</v>
      </c>
      <c r="H21" s="32" t="s">
        <v>59</v>
      </c>
      <c r="I21" s="42"/>
      <c r="J21" s="25"/>
      <c r="K21" s="72">
        <v>1</v>
      </c>
      <c r="L21" s="25"/>
      <c r="M21" s="58">
        <f t="shared" si="0"/>
        <v>0</v>
      </c>
      <c r="N21" s="25"/>
      <c r="O21" s="44">
        <f t="shared" si="1"/>
        <v>0</v>
      </c>
      <c r="P21" t="s">
        <v>0</v>
      </c>
    </row>
    <row r="22" spans="1:16" ht="15.6" x14ac:dyDescent="0.3">
      <c r="A22" s="25"/>
      <c r="B22" s="30"/>
      <c r="C22" s="30"/>
      <c r="D22" s="29" t="s">
        <v>39</v>
      </c>
      <c r="E22" s="29" t="s">
        <v>39</v>
      </c>
      <c r="F22" s="30" t="s">
        <v>98</v>
      </c>
      <c r="G22" s="31">
        <v>1.7070160591476422</v>
      </c>
      <c r="H22" s="32" t="s">
        <v>59</v>
      </c>
      <c r="I22" s="42"/>
      <c r="J22" s="25"/>
      <c r="K22" s="72">
        <v>1</v>
      </c>
      <c r="L22" s="25"/>
      <c r="M22" s="58">
        <f t="shared" si="0"/>
        <v>0</v>
      </c>
      <c r="N22" s="25"/>
      <c r="O22" s="44">
        <f t="shared" si="1"/>
        <v>0</v>
      </c>
    </row>
    <row r="23" spans="1:16" ht="15.6" x14ac:dyDescent="0.3">
      <c r="A23" s="25"/>
      <c r="B23" s="30"/>
      <c r="C23" s="30"/>
      <c r="D23" s="30" t="s">
        <v>37</v>
      </c>
      <c r="E23" s="29"/>
      <c r="F23" s="8" t="s">
        <v>89</v>
      </c>
      <c r="G23" s="8"/>
      <c r="H23" s="55" t="s">
        <v>80</v>
      </c>
      <c r="I23" s="42"/>
      <c r="J23" s="25"/>
      <c r="K23" s="72">
        <v>1</v>
      </c>
      <c r="L23" s="25"/>
      <c r="M23" s="58">
        <f t="shared" si="0"/>
        <v>0</v>
      </c>
      <c r="N23" s="25"/>
      <c r="O23" s="44">
        <f t="shared" si="1"/>
        <v>0</v>
      </c>
    </row>
    <row r="24" spans="1:16" ht="15.6" x14ac:dyDescent="0.3">
      <c r="A24" s="25"/>
      <c r="B24" s="30"/>
      <c r="C24" s="30"/>
      <c r="D24" s="30" t="s">
        <v>37</v>
      </c>
      <c r="E24" s="29"/>
      <c r="F24" s="8" t="s">
        <v>89</v>
      </c>
      <c r="G24" s="8"/>
      <c r="H24" s="55" t="s">
        <v>80</v>
      </c>
      <c r="I24" s="42"/>
      <c r="J24" s="25"/>
      <c r="K24" s="72">
        <v>1</v>
      </c>
      <c r="L24" s="25"/>
      <c r="M24" s="58">
        <f t="shared" si="0"/>
        <v>0</v>
      </c>
      <c r="N24" s="25"/>
      <c r="O24" s="44">
        <f t="shared" si="1"/>
        <v>0</v>
      </c>
    </row>
    <row r="25" spans="1:16" ht="15.6" x14ac:dyDescent="0.3">
      <c r="A25" s="25"/>
      <c r="B25" s="30"/>
      <c r="C25" s="30"/>
      <c r="D25" s="30" t="s">
        <v>37</v>
      </c>
      <c r="E25" s="29"/>
      <c r="F25" s="8" t="s">
        <v>89</v>
      </c>
      <c r="G25" s="8"/>
      <c r="H25" s="55" t="s">
        <v>80</v>
      </c>
      <c r="I25" s="42"/>
      <c r="J25" s="25"/>
      <c r="K25" s="72">
        <v>1</v>
      </c>
      <c r="L25" s="25"/>
      <c r="M25" s="58">
        <f t="shared" si="0"/>
        <v>0</v>
      </c>
      <c r="N25" s="25"/>
      <c r="O25" s="44">
        <f t="shared" ref="O25:O26" si="2">SUM(M25*G25)</f>
        <v>0</v>
      </c>
    </row>
    <row r="26" spans="1:16" ht="15.6" x14ac:dyDescent="0.3">
      <c r="A26" s="25"/>
      <c r="B26" s="30"/>
      <c r="C26" s="30"/>
      <c r="D26" s="30" t="s">
        <v>37</v>
      </c>
      <c r="E26" s="29"/>
      <c r="F26" s="8" t="s">
        <v>89</v>
      </c>
      <c r="G26" s="8"/>
      <c r="H26" s="55" t="s">
        <v>80</v>
      </c>
      <c r="I26" s="42"/>
      <c r="J26" s="25"/>
      <c r="K26" s="72">
        <v>1</v>
      </c>
      <c r="L26" s="25"/>
      <c r="M26" s="58">
        <f t="shared" si="0"/>
        <v>0</v>
      </c>
      <c r="N26" s="25"/>
      <c r="O26" s="44">
        <f t="shared" si="2"/>
        <v>0</v>
      </c>
    </row>
    <row r="27" spans="1:16" x14ac:dyDescent="0.3">
      <c r="A27" s="25"/>
      <c r="B27" s="25"/>
      <c r="C27" s="25"/>
      <c r="D27" s="25"/>
      <c r="E27" s="25"/>
      <c r="F27" s="25"/>
      <c r="G27" s="25"/>
      <c r="H27" s="25"/>
      <c r="I27" s="43"/>
      <c r="J27" s="25"/>
      <c r="K27" s="25"/>
      <c r="L27" s="25"/>
      <c r="M27" s="25"/>
      <c r="N27" s="25"/>
      <c r="O27" s="25"/>
    </row>
    <row r="28" spans="1:16" x14ac:dyDescent="0.3">
      <c r="A28" s="25"/>
      <c r="B28" s="25"/>
      <c r="C28" s="25"/>
      <c r="D28" s="25"/>
      <c r="E28" s="25"/>
      <c r="F28" s="25"/>
      <c r="G28" s="25"/>
      <c r="H28" s="25"/>
      <c r="I28" s="47">
        <f>SUM((I19:I26))</f>
        <v>0</v>
      </c>
      <c r="J28" s="25"/>
      <c r="K28" s="25" t="s">
        <v>0</v>
      </c>
      <c r="L28" s="25"/>
      <c r="M28" s="3">
        <f>SUM(M19:M26)</f>
        <v>0</v>
      </c>
      <c r="N28" s="25"/>
      <c r="O28" s="3">
        <f>SUM(O19:O26)</f>
        <v>0</v>
      </c>
    </row>
    <row r="29" spans="1:16" x14ac:dyDescent="0.3">
      <c r="A29" s="25"/>
      <c r="B29" s="49"/>
      <c r="C29" s="49"/>
      <c r="D29" s="49" t="s">
        <v>0</v>
      </c>
      <c r="E29" s="49"/>
      <c r="F29" s="25"/>
      <c r="G29" s="56"/>
      <c r="H29" s="25"/>
      <c r="I29" s="40" t="s">
        <v>64</v>
      </c>
      <c r="J29" s="25" t="s">
        <v>0</v>
      </c>
      <c r="K29" s="25"/>
      <c r="L29" s="25"/>
      <c r="M29" s="40" t="s">
        <v>64</v>
      </c>
      <c r="N29" s="25"/>
      <c r="O29" s="40" t="s">
        <v>64</v>
      </c>
    </row>
    <row r="30" spans="1:16" x14ac:dyDescent="0.3">
      <c r="B30" s="52"/>
      <c r="C30" s="52" t="s">
        <v>0</v>
      </c>
      <c r="D30" s="52"/>
      <c r="E30" s="4" t="s">
        <v>0</v>
      </c>
      <c r="F30" t="s">
        <v>0</v>
      </c>
      <c r="G30" t="s">
        <v>0</v>
      </c>
    </row>
    <row r="31" spans="1:16" x14ac:dyDescent="0.3">
      <c r="B31" s="52" t="s">
        <v>0</v>
      </c>
      <c r="C31" s="52"/>
      <c r="D31" s="52" t="s">
        <v>0</v>
      </c>
      <c r="E31" s="4"/>
      <c r="F31" t="s">
        <v>0</v>
      </c>
      <c r="G31" t="s">
        <v>0</v>
      </c>
    </row>
    <row r="32" spans="1:16" x14ac:dyDescent="0.3">
      <c r="B32" s="52"/>
      <c r="C32" s="52"/>
      <c r="D32" s="52" t="s">
        <v>0</v>
      </c>
      <c r="E32" s="4"/>
    </row>
    <row r="33" spans="2:6" x14ac:dyDescent="0.3">
      <c r="B33" s="53"/>
      <c r="C33" s="53"/>
      <c r="D33" s="54"/>
      <c r="E33" s="4"/>
    </row>
    <row r="34" spans="2:6" x14ac:dyDescent="0.3">
      <c r="B34" s="52"/>
      <c r="C34" s="52"/>
      <c r="D34" s="52"/>
      <c r="E34" s="4"/>
      <c r="F34" t="s">
        <v>0</v>
      </c>
    </row>
  </sheetData>
  <mergeCells count="2">
    <mergeCell ref="A8:E8"/>
    <mergeCell ref="K12:K16"/>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fossila bränsle för värme
Process-LCA-metod</oddHead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4858-AD49-45A1-B768-EFF41AD29EC6}">
  <dimension ref="A5:K51"/>
  <sheetViews>
    <sheetView workbookViewId="0">
      <selection activeCell="C1" sqref="C1"/>
    </sheetView>
  </sheetViews>
  <sheetFormatPr defaultRowHeight="14.4" x14ac:dyDescent="0.3"/>
  <cols>
    <col min="2" max="2" width="28.6640625" customWidth="1"/>
    <col min="3" max="3" width="12.6640625" customWidth="1"/>
    <col min="4" max="4" width="11.88671875" bestFit="1" customWidth="1"/>
  </cols>
  <sheetData>
    <row r="5" spans="1:2" ht="6" customHeight="1" x14ac:dyDescent="0.3"/>
    <row r="6" spans="1:2" ht="21" x14ac:dyDescent="0.4">
      <c r="A6" s="59" t="s">
        <v>196</v>
      </c>
    </row>
    <row r="8" spans="1:2" ht="21" x14ac:dyDescent="0.4">
      <c r="B8" s="59" t="s">
        <v>130</v>
      </c>
    </row>
    <row r="9" spans="1:2" ht="15.6" x14ac:dyDescent="0.3">
      <c r="B9" s="60" t="s">
        <v>131</v>
      </c>
    </row>
    <row r="10" spans="1:2" ht="15.6" x14ac:dyDescent="0.3">
      <c r="B10" s="60" t="s">
        <v>132</v>
      </c>
    </row>
    <row r="11" spans="1:2" ht="15.6" x14ac:dyDescent="0.3">
      <c r="B11" s="60" t="s">
        <v>145</v>
      </c>
    </row>
    <row r="12" spans="1:2" ht="15.6" x14ac:dyDescent="0.3">
      <c r="B12" s="60" t="s">
        <v>146</v>
      </c>
    </row>
    <row r="13" spans="1:2" ht="15.6" x14ac:dyDescent="0.3">
      <c r="B13" s="60" t="s">
        <v>144</v>
      </c>
    </row>
    <row r="14" spans="1:2" ht="15.6" x14ac:dyDescent="0.3">
      <c r="B14" s="60" t="s">
        <v>133</v>
      </c>
    </row>
    <row r="15" spans="1:2" ht="15.6" x14ac:dyDescent="0.3">
      <c r="B15" s="60" t="s">
        <v>134</v>
      </c>
    </row>
    <row r="16" spans="1:2" ht="15.6" x14ac:dyDescent="0.3">
      <c r="B16" s="60" t="s">
        <v>135</v>
      </c>
    </row>
    <row r="17" spans="1:11" ht="15.6" x14ac:dyDescent="0.3">
      <c r="B17" s="60" t="s">
        <v>136</v>
      </c>
    </row>
    <row r="18" spans="1:11" ht="15.6" x14ac:dyDescent="0.3">
      <c r="B18" s="60"/>
    </row>
    <row r="19" spans="1:11" ht="21" x14ac:dyDescent="0.4">
      <c r="A19" t="s">
        <v>0</v>
      </c>
      <c r="B19" s="59" t="s">
        <v>137</v>
      </c>
      <c r="J19" s="62" t="s">
        <v>0</v>
      </c>
      <c r="K19" s="76"/>
    </row>
    <row r="20" spans="1:11" ht="15.6" x14ac:dyDescent="0.3">
      <c r="A20" s="60"/>
      <c r="B20" s="60" t="s">
        <v>197</v>
      </c>
      <c r="J20" s="62"/>
      <c r="K20" s="62"/>
    </row>
    <row r="21" spans="1:11" ht="15.6" x14ac:dyDescent="0.3">
      <c r="A21" s="60"/>
      <c r="B21" s="60" t="s">
        <v>198</v>
      </c>
      <c r="K21" s="62"/>
    </row>
    <row r="22" spans="1:11" ht="15.6" x14ac:dyDescent="0.3">
      <c r="B22" s="60" t="s">
        <v>199</v>
      </c>
    </row>
    <row r="23" spans="1:11" ht="15.6" x14ac:dyDescent="0.3">
      <c r="B23" s="60" t="s">
        <v>200</v>
      </c>
    </row>
    <row r="24" spans="1:11" ht="15.6" x14ac:dyDescent="0.3">
      <c r="B24" s="60" t="s">
        <v>184</v>
      </c>
    </row>
    <row r="25" spans="1:11" ht="15.6" x14ac:dyDescent="0.3">
      <c r="B25" s="60" t="s">
        <v>191</v>
      </c>
    </row>
    <row r="26" spans="1:11" ht="15.6" x14ac:dyDescent="0.3">
      <c r="B26" s="60"/>
    </row>
    <row r="27" spans="1:11" ht="21" x14ac:dyDescent="0.4">
      <c r="B27" s="59" t="s">
        <v>168</v>
      </c>
    </row>
    <row r="28" spans="1:11" ht="15.6" x14ac:dyDescent="0.3">
      <c r="B28" s="60" t="s">
        <v>169</v>
      </c>
    </row>
    <row r="29" spans="1:11" ht="15.6" x14ac:dyDescent="0.3">
      <c r="B29" s="60" t="s">
        <v>170</v>
      </c>
    </row>
    <row r="30" spans="1:11" ht="15.6" x14ac:dyDescent="0.3">
      <c r="B30" s="60" t="s">
        <v>171</v>
      </c>
    </row>
    <row r="31" spans="1:11" ht="15.6" x14ac:dyDescent="0.3">
      <c r="B31" s="60" t="s">
        <v>172</v>
      </c>
    </row>
    <row r="33" spans="2:4" ht="21" x14ac:dyDescent="0.4">
      <c r="B33" s="59" t="s">
        <v>139</v>
      </c>
    </row>
    <row r="34" spans="2:4" ht="15.6" x14ac:dyDescent="0.3">
      <c r="B34" s="61" t="s">
        <v>140</v>
      </c>
    </row>
    <row r="35" spans="2:4" ht="15.6" x14ac:dyDescent="0.3">
      <c r="B35" s="60" t="s">
        <v>141</v>
      </c>
    </row>
    <row r="36" spans="2:4" ht="15.6" x14ac:dyDescent="0.3">
      <c r="B36" s="60" t="s">
        <v>142</v>
      </c>
    </row>
    <row r="38" spans="2:4" ht="21" x14ac:dyDescent="0.4">
      <c r="B38" s="59" t="s">
        <v>206</v>
      </c>
    </row>
    <row r="39" spans="2:4" x14ac:dyDescent="0.3">
      <c r="B39" t="s">
        <v>209</v>
      </c>
    </row>
    <row r="40" spans="2:4" x14ac:dyDescent="0.3">
      <c r="B40" t="s">
        <v>210</v>
      </c>
    </row>
    <row r="41" spans="2:4" x14ac:dyDescent="0.3">
      <c r="B41" t="s">
        <v>207</v>
      </c>
    </row>
    <row r="42" spans="2:4" x14ac:dyDescent="0.3">
      <c r="B42" t="s">
        <v>208</v>
      </c>
    </row>
    <row r="44" spans="2:4" ht="21" x14ac:dyDescent="0.4">
      <c r="B44" s="59" t="s">
        <v>211</v>
      </c>
    </row>
    <row r="45" spans="2:4" x14ac:dyDescent="0.3">
      <c r="B45" t="s">
        <v>212</v>
      </c>
      <c r="D45" s="77" t="s">
        <v>213</v>
      </c>
    </row>
    <row r="46" spans="2:4" x14ac:dyDescent="0.3">
      <c r="D46" t="s">
        <v>214</v>
      </c>
    </row>
    <row r="48" spans="2:4" ht="21" x14ac:dyDescent="0.4">
      <c r="B48" s="59" t="s">
        <v>216</v>
      </c>
    </row>
    <row r="49" spans="2:4" x14ac:dyDescent="0.3">
      <c r="B49" s="78" t="s">
        <v>217</v>
      </c>
      <c r="C49" s="79"/>
      <c r="D49" s="79" t="s">
        <v>218</v>
      </c>
    </row>
    <row r="50" spans="2:4" x14ac:dyDescent="0.3">
      <c r="B50" s="80" t="s">
        <v>219</v>
      </c>
      <c r="C50" s="80"/>
      <c r="D50" s="80" t="s">
        <v>220</v>
      </c>
    </row>
    <row r="51" spans="2:4" x14ac:dyDescent="0.3">
      <c r="B51" t="s">
        <v>221</v>
      </c>
      <c r="D51" t="s">
        <v>237</v>
      </c>
    </row>
  </sheetData>
  <hyperlinks>
    <hyperlink ref="D45" r:id="rId1" xr:uid="{2A47A614-805F-4CCB-A220-601ED87CA995}"/>
  </hyperlinks>
  <pageMargins left="0.70866141732283472" right="0.70866141732283472" top="0.74803149606299213" bottom="0.74803149606299213" header="0.31496062992125984" footer="0.31496062992125984"/>
  <pageSetup paperSize="9" pageOrder="overThenDown" orientation="landscape" verticalDpi="0" r:id="rId2"/>
  <headerFooter>
    <oddHeader>&amp;LUpphandlingsmyndigheten&amp;RMiljöspendanalys fördelningsnyckel drivmedel, Process-LCA-metod</oddHeader>
    <oddFooter>&amp;F</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C63D-BFD5-4E4F-8025-32DEFC1B0730}">
  <dimension ref="A6:R42"/>
  <sheetViews>
    <sheetView zoomScale="80" zoomScaleNormal="80" workbookViewId="0">
      <selection activeCell="D2" sqref="D2"/>
    </sheetView>
  </sheetViews>
  <sheetFormatPr defaultRowHeight="14.4" x14ac:dyDescent="0.3"/>
  <cols>
    <col min="1" max="1" width="1.21875" customWidth="1"/>
    <col min="2" max="2" width="15.21875" customWidth="1"/>
    <col min="3" max="3" width="21.33203125" customWidth="1"/>
    <col min="4" max="4" width="14.77734375" customWidth="1"/>
    <col min="5" max="5" width="15.77734375" customWidth="1"/>
    <col min="6" max="6" width="89.6640625" bestFit="1" customWidth="1"/>
    <col min="7" max="7" width="20.33203125" customWidth="1"/>
    <col min="8" max="8" width="14.88671875" customWidth="1"/>
    <col min="9" max="9" width="36.109375" customWidth="1"/>
    <col min="10" max="10" width="4.21875" customWidth="1"/>
    <col min="11" max="11" width="22.33203125" customWidth="1"/>
    <col min="12" max="12" width="4.21875" customWidth="1"/>
    <col min="13" max="13" width="49.33203125" bestFit="1" customWidth="1"/>
    <col min="14" max="14" width="4.109375" customWidth="1"/>
    <col min="15" max="15" width="66.88671875" bestFit="1" customWidth="1"/>
  </cols>
  <sheetData>
    <row r="6" spans="1:18" s="15" customFormat="1" ht="23.4" x14ac:dyDescent="0.45">
      <c r="A6" s="16" t="s">
        <v>101</v>
      </c>
      <c r="B6" s="17"/>
      <c r="C6" s="17"/>
    </row>
    <row r="7" spans="1:18" s="15" customFormat="1" ht="18" x14ac:dyDescent="0.35">
      <c r="A7" s="24" t="s">
        <v>102</v>
      </c>
      <c r="B7" s="23"/>
      <c r="C7" s="23"/>
      <c r="D7" s="23"/>
      <c r="E7" s="23"/>
    </row>
    <row r="8" spans="1:18" s="15" customFormat="1" ht="18.600000000000001" thickBot="1" x14ac:dyDescent="0.4">
      <c r="A8" s="86" t="s">
        <v>215</v>
      </c>
      <c r="B8" s="87"/>
      <c r="C8" s="87"/>
      <c r="D8" s="87"/>
      <c r="E8" s="88"/>
      <c r="F8" s="81" t="s">
        <v>222</v>
      </c>
      <c r="I8" s="15" t="s">
        <v>0</v>
      </c>
    </row>
    <row r="9" spans="1:18" s="15" customFormat="1" ht="18.600000000000001" thickBot="1" x14ac:dyDescent="0.4">
      <c r="B9" s="27" t="s">
        <v>46</v>
      </c>
      <c r="C9" s="27" t="s">
        <v>47</v>
      </c>
      <c r="D9" s="27"/>
      <c r="E9" s="27"/>
      <c r="F9" s="19" t="s">
        <v>65</v>
      </c>
      <c r="I9" s="9" t="s">
        <v>62</v>
      </c>
      <c r="J9" s="35"/>
      <c r="K9" s="35"/>
      <c r="L9" s="35"/>
      <c r="M9" s="35"/>
      <c r="N9" s="36"/>
      <c r="O9" s="36"/>
    </row>
    <row r="10" spans="1:18" s="15" customFormat="1" ht="43.8" thickBot="1" x14ac:dyDescent="0.35">
      <c r="A10" s="18"/>
      <c r="B10" s="41"/>
      <c r="C10" s="17"/>
      <c r="D10" s="22"/>
      <c r="F10" s="21" t="s">
        <v>66</v>
      </c>
      <c r="I10" s="82" t="s">
        <v>223</v>
      </c>
      <c r="J10" s="10"/>
      <c r="K10" s="82" t="s">
        <v>224</v>
      </c>
      <c r="L10" s="10"/>
      <c r="M10" s="11"/>
      <c r="N10" s="36"/>
      <c r="O10" s="12" t="s">
        <v>232</v>
      </c>
    </row>
    <row r="11" spans="1:18" s="15" customFormat="1" ht="15" thickBot="1" x14ac:dyDescent="0.35">
      <c r="F11" s="2" t="s">
        <v>67</v>
      </c>
      <c r="I11" s="10"/>
      <c r="J11" s="10"/>
      <c r="K11" s="10"/>
      <c r="L11" s="10"/>
      <c r="M11" s="11" t="s">
        <v>60</v>
      </c>
      <c r="N11" s="36"/>
      <c r="O11" s="11" t="s">
        <v>70</v>
      </c>
    </row>
    <row r="12" spans="1:18" s="5" customFormat="1" ht="16.2" customHeight="1" thickBot="1" x14ac:dyDescent="0.35">
      <c r="D12" s="5" t="s">
        <v>0</v>
      </c>
      <c r="E12" s="6"/>
      <c r="F12" s="7"/>
      <c r="I12" s="10"/>
      <c r="J12" s="10"/>
      <c r="K12" s="83" t="s">
        <v>167</v>
      </c>
      <c r="L12" s="10"/>
      <c r="M12" s="1">
        <f>SUM(M38)</f>
        <v>0</v>
      </c>
      <c r="N12" s="36"/>
      <c r="O12" s="45">
        <f>SUM(O38)</f>
        <v>0</v>
      </c>
    </row>
    <row r="13" spans="1:18" s="5" customFormat="1" x14ac:dyDescent="0.3">
      <c r="D13" s="5" t="s">
        <v>0</v>
      </c>
      <c r="E13" s="6"/>
      <c r="F13" s="7"/>
      <c r="H13" s="5" t="s">
        <v>0</v>
      </c>
      <c r="I13" s="10"/>
      <c r="J13" s="10"/>
      <c r="K13" s="84"/>
      <c r="L13" s="10"/>
      <c r="M13" s="10" t="s">
        <v>0</v>
      </c>
      <c r="N13" s="36"/>
      <c r="O13" s="10" t="s">
        <v>61</v>
      </c>
    </row>
    <row r="14" spans="1:18" s="5" customFormat="1" ht="15" thickBot="1" x14ac:dyDescent="0.35">
      <c r="D14" s="5" t="s">
        <v>0</v>
      </c>
      <c r="E14" s="6"/>
      <c r="F14" s="7"/>
      <c r="I14" s="10" t="s">
        <v>71</v>
      </c>
      <c r="J14" s="10"/>
      <c r="K14" s="84"/>
      <c r="L14" s="10"/>
      <c r="M14" s="10" t="s">
        <v>63</v>
      </c>
      <c r="N14" s="36"/>
      <c r="O14" s="36"/>
    </row>
    <row r="15" spans="1:18" s="5" customFormat="1" ht="15" thickBot="1" x14ac:dyDescent="0.35">
      <c r="E15" s="6"/>
      <c r="F15" s="7"/>
      <c r="I15" s="14">
        <f>SUM(1-I38)</f>
        <v>0</v>
      </c>
      <c r="J15" s="10"/>
      <c r="K15" s="84"/>
      <c r="L15" s="10"/>
      <c r="M15" s="13">
        <f>SUM($B$10-$M$38)</f>
        <v>0</v>
      </c>
      <c r="N15" s="36"/>
      <c r="O15" s="36"/>
    </row>
    <row r="16" spans="1:18" ht="78.599999999999994" thickBot="1" x14ac:dyDescent="0.35">
      <c r="A16" s="25"/>
      <c r="B16" s="33" t="s">
        <v>57</v>
      </c>
      <c r="C16" s="33" t="s">
        <v>58</v>
      </c>
      <c r="D16" s="33" t="s">
        <v>16</v>
      </c>
      <c r="E16" s="33" t="s">
        <v>17</v>
      </c>
      <c r="F16" s="33" t="s">
        <v>55</v>
      </c>
      <c r="G16" s="33" t="s">
        <v>69</v>
      </c>
      <c r="H16" s="33" t="s">
        <v>56</v>
      </c>
      <c r="I16" s="34" t="s">
        <v>235</v>
      </c>
      <c r="J16" s="37"/>
      <c r="K16" s="85"/>
      <c r="L16" s="37"/>
      <c r="M16" s="38" t="s">
        <v>226</v>
      </c>
      <c r="N16" s="38"/>
      <c r="O16" s="38" t="s">
        <v>227</v>
      </c>
      <c r="R16" t="s">
        <v>0</v>
      </c>
    </row>
    <row r="17" spans="1:16" ht="16.2" thickTop="1" x14ac:dyDescent="0.3">
      <c r="A17" s="25"/>
      <c r="B17" s="25"/>
      <c r="C17" s="26"/>
      <c r="D17" s="27" t="s">
        <v>46</v>
      </c>
      <c r="E17" s="27" t="s">
        <v>46</v>
      </c>
      <c r="F17" s="27" t="s">
        <v>47</v>
      </c>
      <c r="G17" s="26">
        <v>0.20911359428625789</v>
      </c>
      <c r="H17" s="26" t="s">
        <v>108</v>
      </c>
      <c r="I17" s="48"/>
      <c r="J17" s="49"/>
      <c r="K17" s="49"/>
      <c r="L17" s="49"/>
      <c r="M17" s="50"/>
      <c r="N17" s="49"/>
      <c r="O17" s="51"/>
    </row>
    <row r="18" spans="1:16" x14ac:dyDescent="0.3">
      <c r="A18" s="25"/>
      <c r="B18" s="28">
        <v>15100000</v>
      </c>
      <c r="C18" s="28" t="s">
        <v>48</v>
      </c>
      <c r="D18" s="30" t="s">
        <v>49</v>
      </c>
      <c r="E18" s="30" t="s">
        <v>49</v>
      </c>
      <c r="F18" s="30" t="s">
        <v>48</v>
      </c>
      <c r="G18" s="49"/>
      <c r="H18" s="49"/>
      <c r="I18" s="25"/>
      <c r="J18" s="25"/>
      <c r="K18" s="25"/>
      <c r="L18" s="25"/>
      <c r="M18" s="25"/>
      <c r="N18" s="25"/>
      <c r="O18" s="39"/>
    </row>
    <row r="19" spans="1:16" x14ac:dyDescent="0.3">
      <c r="A19" s="25"/>
      <c r="B19" s="28">
        <v>12131800</v>
      </c>
      <c r="C19" s="28" t="s">
        <v>50</v>
      </c>
      <c r="D19" s="30" t="s">
        <v>49</v>
      </c>
      <c r="E19" s="30" t="s">
        <v>103</v>
      </c>
      <c r="F19" s="30" t="s">
        <v>110</v>
      </c>
      <c r="G19" s="49"/>
      <c r="H19" s="49"/>
      <c r="I19" s="25"/>
      <c r="J19" s="25"/>
      <c r="K19" s="25"/>
      <c r="L19" s="25"/>
      <c r="M19" s="25"/>
      <c r="N19" s="25"/>
      <c r="O19" s="39"/>
    </row>
    <row r="20" spans="1:16" ht="15.6" x14ac:dyDescent="0.3">
      <c r="A20" s="25"/>
      <c r="B20" s="30"/>
      <c r="C20" s="30"/>
      <c r="D20" s="30" t="s">
        <v>49</v>
      </c>
      <c r="E20" s="30" t="s">
        <v>113</v>
      </c>
      <c r="F20" s="30" t="s">
        <v>104</v>
      </c>
      <c r="G20" s="31">
        <v>0.20911359428625789</v>
      </c>
      <c r="H20" s="32" t="s">
        <v>59</v>
      </c>
      <c r="I20" s="42">
        <v>0.5</v>
      </c>
      <c r="J20" s="25"/>
      <c r="K20" s="72">
        <v>1</v>
      </c>
      <c r="L20" s="25"/>
      <c r="M20" s="58">
        <f>SUM(($B$10/K20)*I20)</f>
        <v>0</v>
      </c>
      <c r="N20" s="25"/>
      <c r="O20" s="57">
        <f>SUM(M20*G20)</f>
        <v>0</v>
      </c>
    </row>
    <row r="21" spans="1:16" ht="15.6" x14ac:dyDescent="0.3">
      <c r="A21" s="25"/>
      <c r="B21" s="30"/>
      <c r="C21" s="30"/>
      <c r="D21" s="30" t="s">
        <v>49</v>
      </c>
      <c r="E21" s="30" t="s">
        <v>114</v>
      </c>
      <c r="F21" s="30" t="s">
        <v>105</v>
      </c>
      <c r="G21" s="31">
        <v>0.19947975746772534</v>
      </c>
      <c r="H21" s="32" t="s">
        <v>59</v>
      </c>
      <c r="I21" s="42">
        <v>0.5</v>
      </c>
      <c r="J21" s="25"/>
      <c r="K21" s="72">
        <v>1</v>
      </c>
      <c r="L21" s="25"/>
      <c r="M21" s="58">
        <f>SUM(($B$10/K21)*I21)</f>
        <v>0</v>
      </c>
      <c r="N21" s="25"/>
      <c r="O21" s="57">
        <f t="shared" ref="O21:O34" si="0">SUM(M21*G21)</f>
        <v>0</v>
      </c>
    </row>
    <row r="22" spans="1:16" ht="15.6" x14ac:dyDescent="0.3">
      <c r="A22" s="25"/>
      <c r="B22" s="30"/>
      <c r="C22" s="30"/>
      <c r="D22" s="30" t="s">
        <v>49</v>
      </c>
      <c r="E22" s="30" t="s">
        <v>115</v>
      </c>
      <c r="F22" s="30" t="s">
        <v>111</v>
      </c>
      <c r="G22" s="31">
        <v>0.5769890508023533</v>
      </c>
      <c r="H22" s="32" t="s">
        <v>59</v>
      </c>
      <c r="I22" s="42"/>
      <c r="J22" s="25"/>
      <c r="K22" s="72">
        <v>1</v>
      </c>
      <c r="L22" s="25"/>
      <c r="M22" s="58">
        <f>SUM(($B$10/K22)*I22)</f>
        <v>0</v>
      </c>
      <c r="N22" s="25"/>
      <c r="O22" s="57">
        <f t="shared" si="0"/>
        <v>0</v>
      </c>
      <c r="P22" t="s">
        <v>0</v>
      </c>
    </row>
    <row r="23" spans="1:16" ht="15.6" x14ac:dyDescent="0.3">
      <c r="A23" s="25"/>
      <c r="B23" s="30">
        <v>15111500</v>
      </c>
      <c r="C23" s="30" t="s">
        <v>42</v>
      </c>
      <c r="D23" s="30" t="s">
        <v>49</v>
      </c>
      <c r="E23" s="30" t="s">
        <v>116</v>
      </c>
      <c r="F23" s="30" t="s">
        <v>107</v>
      </c>
      <c r="G23" s="31">
        <v>0.16312528861781303</v>
      </c>
      <c r="H23" s="32" t="s">
        <v>59</v>
      </c>
      <c r="I23" s="42"/>
      <c r="J23" s="25"/>
      <c r="K23" s="72">
        <v>1</v>
      </c>
      <c r="L23" s="25"/>
      <c r="M23" s="58">
        <f>SUM(($B$10/K23)*I23)</f>
        <v>0</v>
      </c>
      <c r="N23" s="25"/>
      <c r="O23" s="57"/>
    </row>
    <row r="24" spans="1:16" x14ac:dyDescent="0.3">
      <c r="A24" s="25"/>
      <c r="B24" s="30"/>
      <c r="C24" s="30"/>
      <c r="D24" s="30" t="s">
        <v>49</v>
      </c>
      <c r="E24" s="30" t="s">
        <v>112</v>
      </c>
      <c r="F24" s="30" t="s">
        <v>117</v>
      </c>
      <c r="G24" s="25"/>
      <c r="H24" s="25"/>
      <c r="I24" s="25"/>
      <c r="J24" s="25"/>
      <c r="K24" s="25"/>
      <c r="L24" s="25"/>
      <c r="M24" s="43"/>
      <c r="N24" s="25"/>
      <c r="O24" s="43"/>
    </row>
    <row r="25" spans="1:16" ht="15.6" x14ac:dyDescent="0.3">
      <c r="A25" s="25"/>
      <c r="B25" s="30"/>
      <c r="C25" s="30"/>
      <c r="D25" s="30" t="s">
        <v>49</v>
      </c>
      <c r="E25" s="30" t="s">
        <v>118</v>
      </c>
      <c r="F25" s="30" t="s">
        <v>106</v>
      </c>
      <c r="G25" s="31">
        <v>0.11923010482866467</v>
      </c>
      <c r="H25" s="32" t="s">
        <v>59</v>
      </c>
      <c r="I25" s="42"/>
      <c r="J25" s="25"/>
      <c r="K25" s="72">
        <v>1</v>
      </c>
      <c r="L25" s="25"/>
      <c r="M25" s="58">
        <f>SUM(($B$10/K25)*I25)</f>
        <v>0</v>
      </c>
      <c r="N25" s="25"/>
      <c r="O25" s="57">
        <f t="shared" si="0"/>
        <v>0</v>
      </c>
    </row>
    <row r="26" spans="1:16" ht="15.6" x14ac:dyDescent="0.3">
      <c r="A26" s="25"/>
      <c r="B26" s="30"/>
      <c r="C26" s="30"/>
      <c r="D26" s="30" t="s">
        <v>49</v>
      </c>
      <c r="E26" s="30" t="s">
        <v>119</v>
      </c>
      <c r="F26" s="30" t="s">
        <v>109</v>
      </c>
      <c r="G26" s="31">
        <v>0.23336767465452807</v>
      </c>
      <c r="H26" s="32" t="s">
        <v>59</v>
      </c>
      <c r="I26" s="42"/>
      <c r="J26" s="25"/>
      <c r="K26" s="72">
        <v>1</v>
      </c>
      <c r="L26" s="25"/>
      <c r="M26" s="58">
        <f>SUM(($B$10/K26)*I26)</f>
        <v>0</v>
      </c>
      <c r="N26" s="25"/>
      <c r="O26" s="57"/>
    </row>
    <row r="27" spans="1:16" x14ac:dyDescent="0.3">
      <c r="A27" s="25"/>
      <c r="B27" s="30"/>
      <c r="C27" s="30"/>
      <c r="D27" s="30" t="s">
        <v>49</v>
      </c>
      <c r="E27" s="30" t="s">
        <v>120</v>
      </c>
      <c r="F27" s="30" t="s">
        <v>121</v>
      </c>
      <c r="G27" s="25"/>
      <c r="H27" s="25"/>
      <c r="I27" s="25"/>
      <c r="J27" s="25"/>
      <c r="K27" s="25"/>
      <c r="L27" s="25"/>
      <c r="M27" s="43"/>
      <c r="N27" s="25"/>
      <c r="O27" s="43"/>
    </row>
    <row r="28" spans="1:16" ht="15.6" x14ac:dyDescent="0.3">
      <c r="A28" s="25"/>
      <c r="B28" s="30"/>
      <c r="C28" s="30"/>
      <c r="D28" s="30" t="s">
        <v>49</v>
      </c>
      <c r="E28" s="30" t="s">
        <v>123</v>
      </c>
      <c r="F28" s="30" t="s">
        <v>122</v>
      </c>
      <c r="G28" s="31">
        <v>9.3512120915197616E-2</v>
      </c>
      <c r="H28" s="32" t="s">
        <v>59</v>
      </c>
      <c r="I28" s="42"/>
      <c r="J28" s="25"/>
      <c r="K28" s="72">
        <v>1</v>
      </c>
      <c r="L28" s="25"/>
      <c r="M28" s="58">
        <f>SUM(($B$10/K28)*I28)</f>
        <v>0</v>
      </c>
      <c r="N28" s="25"/>
      <c r="O28" s="57"/>
    </row>
    <row r="29" spans="1:16" ht="15.6" x14ac:dyDescent="0.3">
      <c r="A29" s="25"/>
      <c r="B29" s="30"/>
      <c r="C29" s="30"/>
      <c r="D29" s="30" t="s">
        <v>49</v>
      </c>
      <c r="E29" s="30" t="s">
        <v>125</v>
      </c>
      <c r="F29" s="30" t="s">
        <v>124</v>
      </c>
      <c r="G29" s="31">
        <v>8.1886472060976226E-2</v>
      </c>
      <c r="H29" s="32" t="s">
        <v>59</v>
      </c>
      <c r="I29" s="42"/>
      <c r="J29" s="25"/>
      <c r="K29" s="72">
        <v>1</v>
      </c>
      <c r="L29" s="25"/>
      <c r="M29" s="58">
        <f>SUM(($B$10/K29)*I29)</f>
        <v>0</v>
      </c>
      <c r="N29" s="25"/>
      <c r="O29" s="57"/>
    </row>
    <row r="30" spans="1:16" x14ac:dyDescent="0.3">
      <c r="A30" s="25"/>
      <c r="B30" s="30"/>
      <c r="C30" s="30"/>
      <c r="D30" s="30" t="s">
        <v>49</v>
      </c>
      <c r="E30" s="30" t="s">
        <v>127</v>
      </c>
      <c r="F30" s="30" t="s">
        <v>126</v>
      </c>
      <c r="G30" s="25"/>
      <c r="H30" s="25"/>
      <c r="I30" s="25"/>
      <c r="J30" s="25"/>
      <c r="K30" s="25"/>
      <c r="L30" s="25"/>
      <c r="M30" s="43"/>
      <c r="N30" s="25"/>
      <c r="O30" s="43"/>
    </row>
    <row r="31" spans="1:16" ht="15.6" x14ac:dyDescent="0.3">
      <c r="A31" s="25"/>
      <c r="B31" s="30"/>
      <c r="C31" s="30"/>
      <c r="D31" s="30" t="s">
        <v>49</v>
      </c>
      <c r="E31" s="30" t="s">
        <v>129</v>
      </c>
      <c r="F31" s="30" t="s">
        <v>128</v>
      </c>
      <c r="G31" s="31">
        <v>7.4038461538461539E-2</v>
      </c>
      <c r="H31" s="32" t="s">
        <v>59</v>
      </c>
      <c r="I31" s="42"/>
      <c r="J31" s="25"/>
      <c r="K31" s="72">
        <v>1</v>
      </c>
      <c r="L31" s="25"/>
      <c r="M31" s="58">
        <f>SUM(($B$10/K31)*I31)</f>
        <v>0</v>
      </c>
      <c r="N31" s="25"/>
      <c r="O31" s="57"/>
    </row>
    <row r="32" spans="1:16" x14ac:dyDescent="0.3">
      <c r="A32" s="25"/>
      <c r="B32" s="30"/>
      <c r="C32" s="30"/>
      <c r="D32" s="25"/>
      <c r="E32" s="25"/>
      <c r="F32" s="25"/>
      <c r="G32" s="25"/>
      <c r="H32" s="25"/>
      <c r="I32" s="25"/>
      <c r="J32" s="25"/>
      <c r="K32" s="25"/>
      <c r="L32" s="25"/>
      <c r="M32" s="43"/>
      <c r="N32" s="25"/>
      <c r="O32" s="43"/>
    </row>
    <row r="33" spans="1:15" ht="15.6" x14ac:dyDescent="0.3">
      <c r="A33" s="25"/>
      <c r="B33" s="30"/>
      <c r="C33" s="30"/>
      <c r="D33" s="30" t="s">
        <v>49</v>
      </c>
      <c r="E33" s="29"/>
      <c r="F33" s="8" t="s">
        <v>89</v>
      </c>
      <c r="G33" s="8"/>
      <c r="H33" s="55" t="s">
        <v>80</v>
      </c>
      <c r="I33" s="42"/>
      <c r="J33" s="25"/>
      <c r="K33" s="72">
        <v>1</v>
      </c>
      <c r="L33" s="25"/>
      <c r="M33" s="58">
        <f>SUM(($B$10/K33)*I33)</f>
        <v>0</v>
      </c>
      <c r="N33" s="25"/>
      <c r="O33" s="57">
        <f>SUM(M33*G33)</f>
        <v>0</v>
      </c>
    </row>
    <row r="34" spans="1:15" ht="15.6" x14ac:dyDescent="0.3">
      <c r="A34" s="25"/>
      <c r="B34" s="30"/>
      <c r="C34" s="30"/>
      <c r="D34" s="30" t="s">
        <v>49</v>
      </c>
      <c r="E34" s="29"/>
      <c r="F34" s="8" t="s">
        <v>89</v>
      </c>
      <c r="G34" s="8"/>
      <c r="H34" s="55" t="s">
        <v>80</v>
      </c>
      <c r="I34" s="42"/>
      <c r="J34" s="25"/>
      <c r="K34" s="72">
        <v>1</v>
      </c>
      <c r="L34" s="25"/>
      <c r="M34" s="58">
        <f>SUM(($B$10/K34)*I34)</f>
        <v>0</v>
      </c>
      <c r="N34" s="25"/>
      <c r="O34" s="57">
        <f t="shared" si="0"/>
        <v>0</v>
      </c>
    </row>
    <row r="35" spans="1:15" ht="15.6" x14ac:dyDescent="0.3">
      <c r="A35" s="25"/>
      <c r="B35" s="30"/>
      <c r="C35" s="30"/>
      <c r="D35" s="30" t="s">
        <v>49</v>
      </c>
      <c r="E35" s="29"/>
      <c r="F35" s="8" t="s">
        <v>89</v>
      </c>
      <c r="G35" s="8"/>
      <c r="H35" s="55" t="s">
        <v>80</v>
      </c>
      <c r="I35" s="42"/>
      <c r="J35" s="25"/>
      <c r="K35" s="72">
        <v>1</v>
      </c>
      <c r="L35" s="25"/>
      <c r="M35" s="58">
        <f>SUM(($B$10/K35)*I35)</f>
        <v>0</v>
      </c>
      <c r="N35" s="25"/>
      <c r="O35" s="57">
        <f t="shared" ref="O35:O36" si="1">SUM(M35*G35)</f>
        <v>0</v>
      </c>
    </row>
    <row r="36" spans="1:15" ht="15.6" x14ac:dyDescent="0.3">
      <c r="A36" s="25"/>
      <c r="B36" s="30"/>
      <c r="C36" s="30"/>
      <c r="D36" s="30" t="s">
        <v>49</v>
      </c>
      <c r="E36" s="29"/>
      <c r="F36" s="8" t="s">
        <v>89</v>
      </c>
      <c r="G36" s="8"/>
      <c r="H36" s="55" t="s">
        <v>80</v>
      </c>
      <c r="I36" s="42"/>
      <c r="J36" s="25"/>
      <c r="K36" s="72">
        <v>1</v>
      </c>
      <c r="L36" s="25"/>
      <c r="M36" s="58">
        <f>SUM(($B$10/K36)*I36)</f>
        <v>0</v>
      </c>
      <c r="N36" s="25"/>
      <c r="O36" s="57">
        <f t="shared" si="1"/>
        <v>0</v>
      </c>
    </row>
    <row r="37" spans="1:15" x14ac:dyDescent="0.3">
      <c r="A37" s="25"/>
      <c r="B37" s="25"/>
      <c r="C37" s="25"/>
      <c r="D37" s="25"/>
      <c r="E37" s="25"/>
      <c r="F37" s="25"/>
      <c r="G37" s="25"/>
      <c r="H37" s="25"/>
      <c r="I37" s="43"/>
      <c r="J37" s="25"/>
      <c r="K37" s="25"/>
      <c r="L37" s="25"/>
      <c r="M37" s="43"/>
      <c r="N37" s="25"/>
      <c r="O37" s="43"/>
    </row>
    <row r="38" spans="1:15" x14ac:dyDescent="0.3">
      <c r="A38" s="25"/>
      <c r="B38" s="25"/>
      <c r="C38" s="25"/>
      <c r="D38" s="25"/>
      <c r="E38" s="25" t="s">
        <v>0</v>
      </c>
      <c r="F38" s="25"/>
      <c r="G38" s="25"/>
      <c r="H38" s="25"/>
      <c r="I38" s="47">
        <f>SUM((I20:I36))</f>
        <v>1</v>
      </c>
      <c r="J38" s="25"/>
      <c r="K38" s="25"/>
      <c r="L38" s="25"/>
      <c r="M38" s="58">
        <f>SUM(M20:M36)</f>
        <v>0</v>
      </c>
      <c r="N38" s="25"/>
      <c r="O38" s="58">
        <f>SUM(O20:O36)</f>
        <v>0</v>
      </c>
    </row>
    <row r="39" spans="1:15" x14ac:dyDescent="0.3">
      <c r="A39" s="25"/>
      <c r="B39" s="49"/>
      <c r="C39" s="49"/>
      <c r="D39" s="49" t="s">
        <v>0</v>
      </c>
      <c r="E39" s="49"/>
      <c r="F39" s="49"/>
      <c r="G39" s="56"/>
      <c r="H39" s="25"/>
      <c r="I39" s="40" t="s">
        <v>64</v>
      </c>
      <c r="J39" s="25" t="s">
        <v>0</v>
      </c>
      <c r="K39" s="25"/>
      <c r="L39" s="25"/>
      <c r="M39" s="40" t="s">
        <v>64</v>
      </c>
      <c r="N39" s="25"/>
      <c r="O39" s="40" t="s">
        <v>64</v>
      </c>
    </row>
    <row r="40" spans="1:15" x14ac:dyDescent="0.3">
      <c r="B40" s="52"/>
      <c r="C40" s="52" t="s">
        <v>0</v>
      </c>
      <c r="D40" s="52" t="s">
        <v>0</v>
      </c>
      <c r="E40" s="4" t="s">
        <v>0</v>
      </c>
      <c r="F40" t="s">
        <v>0</v>
      </c>
      <c r="G40" t="s">
        <v>0</v>
      </c>
    </row>
    <row r="42" spans="1:15" x14ac:dyDescent="0.3">
      <c r="K42" t="s">
        <v>0</v>
      </c>
    </row>
  </sheetData>
  <mergeCells count="2">
    <mergeCell ref="A8:E8"/>
    <mergeCell ref="K12:K16"/>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drivmedel, Process-LCA-metod</oddHead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2</vt:i4>
      </vt:variant>
    </vt:vector>
  </HeadingPairs>
  <TitlesOfParts>
    <vt:vector size="12" baseType="lpstr">
      <vt:lpstr>Information</vt:lpstr>
      <vt:lpstr>Information EL</vt:lpstr>
      <vt:lpstr>Fördelningsnyckel EL</vt:lpstr>
      <vt:lpstr>Information Fjärrvärme</vt:lpstr>
      <vt:lpstr>Fördelningsnyckel Fjärrvärme</vt:lpstr>
      <vt:lpstr>Information Bränslen för värme</vt:lpstr>
      <vt:lpstr>Fördelning Bio- &amp; trä-bränslen</vt:lpstr>
      <vt:lpstr>Fördelningsnyckel Fossilbränsle</vt:lpstr>
      <vt:lpstr>Information Drivmedel</vt:lpstr>
      <vt:lpstr>Fördelningsnyckel drivmedel</vt:lpstr>
      <vt:lpstr>'Information Bränslen för värme'!_Hlk90904383</vt:lpstr>
      <vt:lpstr>'Information Drivmedel'!_Hlk90904383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Johansson</dc:creator>
  <cp:lastModifiedBy>Jens Johansson</cp:lastModifiedBy>
  <dcterms:created xsi:type="dcterms:W3CDTF">2022-02-02T15:26:32Z</dcterms:created>
  <dcterms:modified xsi:type="dcterms:W3CDTF">2022-03-03T10:52:34Z</dcterms:modified>
</cp:coreProperties>
</file>